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ISSU010\Nomina$\AÑO 2024\Portal 2024\NOVIEMBRE 2024\"/>
    </mc:Choice>
  </mc:AlternateContent>
  <xr:revisionPtr revIDLastSave="0" documentId="13_ncr:1_{9E1EEA42-2489-404A-85D7-6D08E740B550}" xr6:coauthVersionLast="47" xr6:coauthVersionMax="47" xr10:uidLastSave="{00000000-0000-0000-0000-000000000000}"/>
  <bookViews>
    <workbookView xWindow="28680" yWindow="-120" windowWidth="29040" windowHeight="15840" xr2:uid="{9702A611-062C-44E5-8AD6-5154431E7B32}"/>
  </bookViews>
  <sheets>
    <sheet name="NOVIEMBRE 2024" sheetId="20" r:id="rId1"/>
  </sheets>
  <definedNames>
    <definedName name="_xlnm._FilterDatabase" localSheetId="0" hidden="1">'NOVIEMBRE 2024'!$A$17:$W$515</definedName>
    <definedName name="_xlnm.Print_Titles" localSheetId="0">'NOVIEMBRE 2024'!$1:$16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40" i="20" l="1"/>
  <c r="A384" i="20"/>
  <c r="A335" i="20"/>
  <c r="A247" i="20"/>
  <c r="A176" i="20"/>
  <c r="A113" i="20"/>
  <c r="A20" i="20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54" i="20" s="1"/>
  <c r="A55" i="20" s="1"/>
  <c r="A56" i="20" s="1"/>
  <c r="A57" i="20" s="1"/>
  <c r="A58" i="20" s="1"/>
  <c r="A59" i="20" s="1"/>
  <c r="A60" i="20" s="1"/>
  <c r="A61" i="20" s="1"/>
  <c r="A62" i="20" s="1"/>
  <c r="A63" i="20" s="1"/>
  <c r="A64" i="20" s="1"/>
  <c r="A65" i="20" s="1"/>
  <c r="A66" i="20" s="1"/>
  <c r="A67" i="20" s="1"/>
  <c r="A68" i="20" s="1"/>
  <c r="A69" i="20" s="1"/>
  <c r="A70" i="20" s="1"/>
  <c r="A71" i="20" s="1"/>
  <c r="A72" i="20" s="1"/>
  <c r="A73" i="20" s="1"/>
  <c r="A74" i="20" s="1"/>
  <c r="A75" i="20" s="1"/>
  <c r="A76" i="20" s="1"/>
  <c r="A77" i="20" s="1"/>
  <c r="A78" i="20" s="1"/>
  <c r="A79" i="20" s="1"/>
  <c r="A80" i="20" s="1"/>
  <c r="A81" i="20" s="1"/>
  <c r="A82" i="20" s="1"/>
  <c r="A83" i="20" s="1"/>
  <c r="A84" i="20" s="1"/>
  <c r="A85" i="20" s="1"/>
  <c r="A86" i="20" s="1"/>
  <c r="A87" i="20" s="1"/>
  <c r="A88" i="20" s="1"/>
  <c r="A89" i="20" s="1"/>
  <c r="A90" i="20" s="1"/>
  <c r="A91" i="20" s="1"/>
  <c r="A92" i="20" s="1"/>
  <c r="A93" i="20" s="1"/>
  <c r="A94" i="20" s="1"/>
  <c r="A95" i="20" s="1"/>
  <c r="A96" i="20" s="1"/>
  <c r="A97" i="20" s="1"/>
  <c r="A98" i="20" s="1"/>
  <c r="A99" i="20" s="1"/>
  <c r="A100" i="20" s="1"/>
  <c r="A101" i="20" s="1"/>
  <c r="A102" i="20" s="1"/>
  <c r="A103" i="20" s="1"/>
  <c r="A104" i="20" s="1"/>
  <c r="A105" i="20" s="1"/>
  <c r="A106" i="20" s="1"/>
  <c r="A107" i="20" s="1"/>
  <c r="A108" i="20" s="1"/>
  <c r="A109" i="20" s="1"/>
  <c r="A110" i="20" s="1"/>
  <c r="A111" i="20" s="1"/>
  <c r="A19" i="20"/>
  <c r="J515" i="20"/>
  <c r="K515" i="20"/>
  <c r="S515" i="20"/>
  <c r="I515" i="20"/>
  <c r="L438" i="20"/>
  <c r="M438" i="20"/>
  <c r="N438" i="20"/>
  <c r="O438" i="20"/>
  <c r="P438" i="20"/>
  <c r="T111" i="20"/>
  <c r="V111" i="20" s="1"/>
  <c r="L111" i="20"/>
  <c r="M111" i="20"/>
  <c r="N111" i="20"/>
  <c r="O111" i="20"/>
  <c r="P111" i="20"/>
  <c r="L30" i="20"/>
  <c r="M30" i="20"/>
  <c r="N30" i="20"/>
  <c r="O30" i="20"/>
  <c r="L447" i="20"/>
  <c r="M447" i="20"/>
  <c r="N447" i="20"/>
  <c r="O447" i="20"/>
  <c r="L448" i="20"/>
  <c r="M448" i="20"/>
  <c r="N448" i="20"/>
  <c r="O448" i="20"/>
  <c r="L422" i="20"/>
  <c r="M422" i="20"/>
  <c r="N422" i="20"/>
  <c r="O422" i="20"/>
  <c r="L260" i="20"/>
  <c r="M260" i="20"/>
  <c r="N260" i="20"/>
  <c r="O260" i="20"/>
  <c r="L31" i="20"/>
  <c r="M31" i="20"/>
  <c r="N31" i="20"/>
  <c r="O31" i="20"/>
  <c r="P514" i="20"/>
  <c r="O514" i="20"/>
  <c r="N514" i="20"/>
  <c r="M514" i="20"/>
  <c r="L514" i="20"/>
  <c r="P513" i="20"/>
  <c r="O513" i="20"/>
  <c r="N513" i="20"/>
  <c r="M513" i="20"/>
  <c r="L513" i="20"/>
  <c r="P512" i="20"/>
  <c r="O512" i="20"/>
  <c r="N512" i="20"/>
  <c r="M512" i="20"/>
  <c r="L512" i="20"/>
  <c r="P511" i="20"/>
  <c r="O511" i="20"/>
  <c r="N511" i="20"/>
  <c r="M511" i="20"/>
  <c r="L511" i="20"/>
  <c r="P510" i="20"/>
  <c r="O510" i="20"/>
  <c r="N510" i="20"/>
  <c r="M510" i="20"/>
  <c r="L510" i="20"/>
  <c r="P509" i="20"/>
  <c r="O509" i="20"/>
  <c r="N509" i="20"/>
  <c r="M509" i="20"/>
  <c r="L509" i="20"/>
  <c r="P508" i="20"/>
  <c r="O508" i="20"/>
  <c r="N508" i="20"/>
  <c r="M508" i="20"/>
  <c r="L508" i="20"/>
  <c r="P507" i="20"/>
  <c r="O507" i="20"/>
  <c r="N507" i="20"/>
  <c r="M507" i="20"/>
  <c r="L507" i="20"/>
  <c r="P506" i="20"/>
  <c r="O506" i="20"/>
  <c r="N506" i="20"/>
  <c r="M506" i="20"/>
  <c r="L506" i="20"/>
  <c r="P505" i="20"/>
  <c r="O505" i="20"/>
  <c r="N505" i="20"/>
  <c r="M505" i="20"/>
  <c r="L505" i="20"/>
  <c r="P504" i="20"/>
  <c r="O504" i="20"/>
  <c r="N504" i="20"/>
  <c r="M504" i="20"/>
  <c r="L504" i="20"/>
  <c r="P503" i="20"/>
  <c r="O503" i="20"/>
  <c r="N503" i="20"/>
  <c r="M503" i="20"/>
  <c r="L503" i="20"/>
  <c r="P502" i="20"/>
  <c r="O502" i="20"/>
  <c r="N502" i="20"/>
  <c r="M502" i="20"/>
  <c r="L502" i="20"/>
  <c r="P501" i="20"/>
  <c r="O501" i="20"/>
  <c r="N501" i="20"/>
  <c r="M501" i="20"/>
  <c r="L501" i="20"/>
  <c r="P500" i="20"/>
  <c r="O500" i="20"/>
  <c r="N500" i="20"/>
  <c r="M500" i="20"/>
  <c r="L500" i="20"/>
  <c r="P499" i="20"/>
  <c r="O499" i="20"/>
  <c r="N499" i="20"/>
  <c r="M499" i="20"/>
  <c r="L499" i="20"/>
  <c r="P498" i="20"/>
  <c r="O498" i="20"/>
  <c r="N498" i="20"/>
  <c r="M498" i="20"/>
  <c r="L498" i="20"/>
  <c r="P497" i="20"/>
  <c r="O497" i="20"/>
  <c r="N497" i="20"/>
  <c r="M497" i="20"/>
  <c r="L497" i="20"/>
  <c r="P496" i="20"/>
  <c r="O496" i="20"/>
  <c r="N496" i="20"/>
  <c r="M496" i="20"/>
  <c r="L496" i="20"/>
  <c r="P495" i="20"/>
  <c r="O495" i="20"/>
  <c r="N495" i="20"/>
  <c r="M495" i="20"/>
  <c r="L495" i="20"/>
  <c r="P494" i="20"/>
  <c r="O494" i="20"/>
  <c r="N494" i="20"/>
  <c r="M494" i="20"/>
  <c r="L494" i="20"/>
  <c r="P493" i="20"/>
  <c r="O493" i="20"/>
  <c r="N493" i="20"/>
  <c r="M493" i="20"/>
  <c r="L493" i="20"/>
  <c r="P492" i="20"/>
  <c r="O492" i="20"/>
  <c r="N492" i="20"/>
  <c r="M492" i="20"/>
  <c r="L492" i="20"/>
  <c r="P491" i="20"/>
  <c r="O491" i="20"/>
  <c r="N491" i="20"/>
  <c r="M491" i="20"/>
  <c r="L491" i="20"/>
  <c r="P490" i="20"/>
  <c r="O490" i="20"/>
  <c r="N490" i="20"/>
  <c r="M490" i="20"/>
  <c r="L490" i="20"/>
  <c r="P489" i="20"/>
  <c r="O489" i="20"/>
  <c r="N489" i="20"/>
  <c r="M489" i="20"/>
  <c r="L489" i="20"/>
  <c r="P488" i="20"/>
  <c r="O488" i="20"/>
  <c r="N488" i="20"/>
  <c r="M488" i="20"/>
  <c r="L488" i="20"/>
  <c r="P487" i="20"/>
  <c r="O487" i="20"/>
  <c r="N487" i="20"/>
  <c r="M487" i="20"/>
  <c r="L487" i="20"/>
  <c r="P486" i="20"/>
  <c r="O486" i="20"/>
  <c r="N486" i="20"/>
  <c r="M486" i="20"/>
  <c r="L486" i="20"/>
  <c r="P485" i="20"/>
  <c r="O485" i="20"/>
  <c r="N485" i="20"/>
  <c r="M485" i="20"/>
  <c r="L485" i="20"/>
  <c r="P484" i="20"/>
  <c r="O484" i="20"/>
  <c r="N484" i="20"/>
  <c r="M484" i="20"/>
  <c r="L484" i="20"/>
  <c r="P483" i="20"/>
  <c r="O483" i="20"/>
  <c r="N483" i="20"/>
  <c r="M483" i="20"/>
  <c r="L483" i="20"/>
  <c r="P482" i="20"/>
  <c r="O482" i="20"/>
  <c r="N482" i="20"/>
  <c r="M482" i="20"/>
  <c r="L482" i="20"/>
  <c r="P481" i="20"/>
  <c r="O481" i="20"/>
  <c r="N481" i="20"/>
  <c r="M481" i="20"/>
  <c r="L481" i="20"/>
  <c r="P480" i="20"/>
  <c r="O480" i="20"/>
  <c r="N480" i="20"/>
  <c r="M480" i="20"/>
  <c r="L480" i="20"/>
  <c r="P479" i="20"/>
  <c r="O479" i="20"/>
  <c r="N479" i="20"/>
  <c r="M479" i="20"/>
  <c r="L479" i="20"/>
  <c r="P478" i="20"/>
  <c r="O478" i="20"/>
  <c r="N478" i="20"/>
  <c r="M478" i="20"/>
  <c r="L478" i="20"/>
  <c r="P477" i="20"/>
  <c r="O477" i="20"/>
  <c r="N477" i="20"/>
  <c r="M477" i="20"/>
  <c r="L477" i="20"/>
  <c r="P476" i="20"/>
  <c r="O476" i="20"/>
  <c r="N476" i="20"/>
  <c r="M476" i="20"/>
  <c r="L476" i="20"/>
  <c r="P475" i="20"/>
  <c r="O475" i="20"/>
  <c r="N475" i="20"/>
  <c r="M475" i="20"/>
  <c r="L475" i="20"/>
  <c r="P474" i="20"/>
  <c r="O474" i="20"/>
  <c r="N474" i="20"/>
  <c r="M474" i="20"/>
  <c r="L474" i="20"/>
  <c r="P473" i="20"/>
  <c r="O473" i="20"/>
  <c r="N473" i="20"/>
  <c r="M473" i="20"/>
  <c r="L473" i="20"/>
  <c r="P472" i="20"/>
  <c r="O472" i="20"/>
  <c r="N472" i="20"/>
  <c r="M472" i="20"/>
  <c r="L472" i="20"/>
  <c r="P471" i="20"/>
  <c r="O471" i="20"/>
  <c r="N471" i="20"/>
  <c r="M471" i="20"/>
  <c r="L471" i="20"/>
  <c r="P470" i="20"/>
  <c r="O470" i="20"/>
  <c r="N470" i="20"/>
  <c r="M470" i="20"/>
  <c r="L470" i="20"/>
  <c r="P469" i="20"/>
  <c r="O469" i="20"/>
  <c r="N469" i="20"/>
  <c r="M469" i="20"/>
  <c r="L469" i="20"/>
  <c r="P468" i="20"/>
  <c r="O468" i="20"/>
  <c r="N468" i="20"/>
  <c r="M468" i="20"/>
  <c r="L468" i="20"/>
  <c r="P467" i="20"/>
  <c r="O467" i="20"/>
  <c r="N467" i="20"/>
  <c r="M467" i="20"/>
  <c r="L467" i="20"/>
  <c r="P466" i="20"/>
  <c r="O466" i="20"/>
  <c r="N466" i="20"/>
  <c r="M466" i="20"/>
  <c r="L466" i="20"/>
  <c r="P465" i="20"/>
  <c r="O465" i="20"/>
  <c r="N465" i="20"/>
  <c r="M465" i="20"/>
  <c r="L465" i="20"/>
  <c r="P464" i="20"/>
  <c r="O464" i="20"/>
  <c r="N464" i="20"/>
  <c r="M464" i="20"/>
  <c r="L464" i="20"/>
  <c r="P463" i="20"/>
  <c r="O463" i="20"/>
  <c r="N463" i="20"/>
  <c r="M463" i="20"/>
  <c r="L463" i="20"/>
  <c r="P462" i="20"/>
  <c r="O462" i="20"/>
  <c r="N462" i="20"/>
  <c r="M462" i="20"/>
  <c r="L462" i="20"/>
  <c r="P461" i="20"/>
  <c r="O461" i="20"/>
  <c r="N461" i="20"/>
  <c r="M461" i="20"/>
  <c r="L461" i="20"/>
  <c r="P460" i="20"/>
  <c r="O460" i="20"/>
  <c r="N460" i="20"/>
  <c r="M460" i="20"/>
  <c r="L460" i="20"/>
  <c r="P459" i="20"/>
  <c r="O459" i="20"/>
  <c r="N459" i="20"/>
  <c r="M459" i="20"/>
  <c r="L459" i="20"/>
  <c r="P458" i="20"/>
  <c r="O458" i="20"/>
  <c r="N458" i="20"/>
  <c r="M458" i="20"/>
  <c r="L458" i="20"/>
  <c r="P457" i="20"/>
  <c r="O457" i="20"/>
  <c r="N457" i="20"/>
  <c r="M457" i="20"/>
  <c r="L457" i="20"/>
  <c r="P456" i="20"/>
  <c r="O456" i="20"/>
  <c r="N456" i="20"/>
  <c r="M456" i="20"/>
  <c r="L456" i="20"/>
  <c r="P455" i="20"/>
  <c r="O455" i="20"/>
  <c r="N455" i="20"/>
  <c r="M455" i="20"/>
  <c r="L455" i="20"/>
  <c r="P454" i="20"/>
  <c r="O454" i="20"/>
  <c r="N454" i="20"/>
  <c r="M454" i="20"/>
  <c r="L454" i="20"/>
  <c r="P453" i="20"/>
  <c r="O453" i="20"/>
  <c r="N453" i="20"/>
  <c r="M453" i="20"/>
  <c r="L453" i="20"/>
  <c r="P452" i="20"/>
  <c r="O452" i="20"/>
  <c r="N452" i="20"/>
  <c r="M452" i="20"/>
  <c r="L452" i="20"/>
  <c r="P451" i="20"/>
  <c r="O451" i="20"/>
  <c r="N451" i="20"/>
  <c r="M451" i="20"/>
  <c r="L451" i="20"/>
  <c r="P450" i="20"/>
  <c r="O450" i="20"/>
  <c r="N450" i="20"/>
  <c r="M450" i="20"/>
  <c r="L450" i="20"/>
  <c r="P449" i="20"/>
  <c r="O449" i="20"/>
  <c r="N449" i="20"/>
  <c r="M449" i="20"/>
  <c r="L449" i="20"/>
  <c r="P448" i="20"/>
  <c r="P447" i="20"/>
  <c r="P446" i="20"/>
  <c r="O446" i="20"/>
  <c r="N446" i="20"/>
  <c r="M446" i="20"/>
  <c r="L446" i="20"/>
  <c r="P445" i="20"/>
  <c r="O445" i="20"/>
  <c r="N445" i="20"/>
  <c r="M445" i="20"/>
  <c r="L445" i="20"/>
  <c r="P444" i="20"/>
  <c r="O444" i="20"/>
  <c r="N444" i="20"/>
  <c r="M444" i="20"/>
  <c r="L444" i="20"/>
  <c r="P443" i="20"/>
  <c r="O443" i="20"/>
  <c r="N443" i="20"/>
  <c r="M443" i="20"/>
  <c r="L443" i="20"/>
  <c r="P442" i="20"/>
  <c r="O442" i="20"/>
  <c r="N442" i="20"/>
  <c r="M442" i="20"/>
  <c r="L442" i="20"/>
  <c r="P441" i="20"/>
  <c r="O441" i="20"/>
  <c r="N441" i="20"/>
  <c r="M441" i="20"/>
  <c r="L441" i="20"/>
  <c r="P440" i="20"/>
  <c r="O440" i="20"/>
  <c r="N440" i="20"/>
  <c r="M440" i="20"/>
  <c r="L440" i="20"/>
  <c r="P437" i="20"/>
  <c r="O437" i="20"/>
  <c r="N437" i="20"/>
  <c r="M437" i="20"/>
  <c r="L437" i="20"/>
  <c r="P436" i="20"/>
  <c r="O436" i="20"/>
  <c r="N436" i="20"/>
  <c r="M436" i="20"/>
  <c r="L436" i="20"/>
  <c r="P435" i="20"/>
  <c r="O435" i="20"/>
  <c r="N435" i="20"/>
  <c r="M435" i="20"/>
  <c r="L435" i="20"/>
  <c r="P434" i="20"/>
  <c r="O434" i="20"/>
  <c r="N434" i="20"/>
  <c r="M434" i="20"/>
  <c r="L434" i="20"/>
  <c r="P433" i="20"/>
  <c r="O433" i="20"/>
  <c r="N433" i="20"/>
  <c r="M433" i="20"/>
  <c r="L433" i="20"/>
  <c r="P432" i="20"/>
  <c r="O432" i="20"/>
  <c r="N432" i="20"/>
  <c r="M432" i="20"/>
  <c r="L432" i="20"/>
  <c r="P431" i="20"/>
  <c r="O431" i="20"/>
  <c r="N431" i="20"/>
  <c r="M431" i="20"/>
  <c r="L431" i="20"/>
  <c r="P430" i="20"/>
  <c r="O430" i="20"/>
  <c r="N430" i="20"/>
  <c r="M430" i="20"/>
  <c r="L430" i="20"/>
  <c r="P429" i="20"/>
  <c r="O429" i="20"/>
  <c r="N429" i="20"/>
  <c r="M429" i="20"/>
  <c r="L429" i="20"/>
  <c r="P428" i="20"/>
  <c r="O428" i="20"/>
  <c r="N428" i="20"/>
  <c r="M428" i="20"/>
  <c r="L428" i="20"/>
  <c r="P427" i="20"/>
  <c r="O427" i="20"/>
  <c r="N427" i="20"/>
  <c r="M427" i="20"/>
  <c r="L427" i="20"/>
  <c r="P426" i="20"/>
  <c r="O426" i="20"/>
  <c r="N426" i="20"/>
  <c r="M426" i="20"/>
  <c r="L426" i="20"/>
  <c r="P425" i="20"/>
  <c r="O425" i="20"/>
  <c r="N425" i="20"/>
  <c r="M425" i="20"/>
  <c r="L425" i="20"/>
  <c r="P424" i="20"/>
  <c r="O424" i="20"/>
  <c r="N424" i="20"/>
  <c r="M424" i="20"/>
  <c r="L424" i="20"/>
  <c r="P423" i="20"/>
  <c r="O423" i="20"/>
  <c r="N423" i="20"/>
  <c r="M423" i="20"/>
  <c r="L423" i="20"/>
  <c r="P422" i="20"/>
  <c r="P421" i="20"/>
  <c r="O421" i="20"/>
  <c r="N421" i="20"/>
  <c r="M421" i="20"/>
  <c r="L421" i="20"/>
  <c r="Q420" i="20"/>
  <c r="P420" i="20"/>
  <c r="O420" i="20"/>
  <c r="N420" i="20"/>
  <c r="M420" i="20"/>
  <c r="L420" i="20"/>
  <c r="P419" i="20"/>
  <c r="O419" i="20"/>
  <c r="N419" i="20"/>
  <c r="M419" i="20"/>
  <c r="L419" i="20"/>
  <c r="P418" i="20"/>
  <c r="O418" i="20"/>
  <c r="N418" i="20"/>
  <c r="M418" i="20"/>
  <c r="L418" i="20"/>
  <c r="P417" i="20"/>
  <c r="O417" i="20"/>
  <c r="N417" i="20"/>
  <c r="M417" i="20"/>
  <c r="L417" i="20"/>
  <c r="P416" i="20"/>
  <c r="O416" i="20"/>
  <c r="N416" i="20"/>
  <c r="M416" i="20"/>
  <c r="L416" i="20"/>
  <c r="P415" i="20"/>
  <c r="O415" i="20"/>
  <c r="N415" i="20"/>
  <c r="M415" i="20"/>
  <c r="L415" i="20"/>
  <c r="P414" i="20"/>
  <c r="O414" i="20"/>
  <c r="N414" i="20"/>
  <c r="M414" i="20"/>
  <c r="L414" i="20"/>
  <c r="P413" i="20"/>
  <c r="O413" i="20"/>
  <c r="N413" i="20"/>
  <c r="M413" i="20"/>
  <c r="L413" i="20"/>
  <c r="P412" i="20"/>
  <c r="O412" i="20"/>
  <c r="N412" i="20"/>
  <c r="M412" i="20"/>
  <c r="L412" i="20"/>
  <c r="P411" i="20"/>
  <c r="O411" i="20"/>
  <c r="N411" i="20"/>
  <c r="M411" i="20"/>
  <c r="L411" i="20"/>
  <c r="P410" i="20"/>
  <c r="O410" i="20"/>
  <c r="N410" i="20"/>
  <c r="M410" i="20"/>
  <c r="L410" i="20"/>
  <c r="P409" i="20"/>
  <c r="O409" i="20"/>
  <c r="N409" i="20"/>
  <c r="M409" i="20"/>
  <c r="L409" i="20"/>
  <c r="P408" i="20"/>
  <c r="O408" i="20"/>
  <c r="N408" i="20"/>
  <c r="M408" i="20"/>
  <c r="L408" i="20"/>
  <c r="P407" i="20"/>
  <c r="O407" i="20"/>
  <c r="N407" i="20"/>
  <c r="M407" i="20"/>
  <c r="L407" i="20"/>
  <c r="P406" i="20"/>
  <c r="O406" i="20"/>
  <c r="N406" i="20"/>
  <c r="M406" i="20"/>
  <c r="L406" i="20"/>
  <c r="Q405" i="20"/>
  <c r="P405" i="20"/>
  <c r="O405" i="20"/>
  <c r="N405" i="20"/>
  <c r="M405" i="20"/>
  <c r="L405" i="20"/>
  <c r="P404" i="20"/>
  <c r="O404" i="20"/>
  <c r="N404" i="20"/>
  <c r="M404" i="20"/>
  <c r="L404" i="20"/>
  <c r="P403" i="20"/>
  <c r="O403" i="20"/>
  <c r="N403" i="20"/>
  <c r="M403" i="20"/>
  <c r="L403" i="20"/>
  <c r="P402" i="20"/>
  <c r="O402" i="20"/>
  <c r="N402" i="20"/>
  <c r="M402" i="20"/>
  <c r="L402" i="20"/>
  <c r="P401" i="20"/>
  <c r="O401" i="20"/>
  <c r="N401" i="20"/>
  <c r="M401" i="20"/>
  <c r="L401" i="20"/>
  <c r="P400" i="20"/>
  <c r="O400" i="20"/>
  <c r="N400" i="20"/>
  <c r="M400" i="20"/>
  <c r="L400" i="20"/>
  <c r="P399" i="20"/>
  <c r="O399" i="20"/>
  <c r="N399" i="20"/>
  <c r="M399" i="20"/>
  <c r="L399" i="20"/>
  <c r="P398" i="20"/>
  <c r="O398" i="20"/>
  <c r="N398" i="20"/>
  <c r="M398" i="20"/>
  <c r="L398" i="20"/>
  <c r="P397" i="20"/>
  <c r="O397" i="20"/>
  <c r="N397" i="20"/>
  <c r="M397" i="20"/>
  <c r="L397" i="20"/>
  <c r="Q396" i="20"/>
  <c r="P396" i="20"/>
  <c r="O396" i="20"/>
  <c r="N396" i="20"/>
  <c r="M396" i="20"/>
  <c r="L396" i="20"/>
  <c r="P395" i="20"/>
  <c r="O395" i="20"/>
  <c r="N395" i="20"/>
  <c r="M395" i="20"/>
  <c r="L395" i="20"/>
  <c r="P394" i="20"/>
  <c r="O394" i="20"/>
  <c r="N394" i="20"/>
  <c r="M394" i="20"/>
  <c r="L394" i="20"/>
  <c r="P393" i="20"/>
  <c r="O393" i="20"/>
  <c r="N393" i="20"/>
  <c r="M393" i="20"/>
  <c r="L393" i="20"/>
  <c r="P392" i="20"/>
  <c r="O392" i="20"/>
  <c r="N392" i="20"/>
  <c r="M392" i="20"/>
  <c r="L392" i="20"/>
  <c r="P391" i="20"/>
  <c r="O391" i="20"/>
  <c r="N391" i="20"/>
  <c r="M391" i="20"/>
  <c r="L391" i="20"/>
  <c r="P390" i="20"/>
  <c r="O390" i="20"/>
  <c r="N390" i="20"/>
  <c r="M390" i="20"/>
  <c r="L390" i="20"/>
  <c r="P389" i="20"/>
  <c r="O389" i="20"/>
  <c r="N389" i="20"/>
  <c r="M389" i="20"/>
  <c r="L389" i="20"/>
  <c r="P388" i="20"/>
  <c r="O388" i="20"/>
  <c r="N388" i="20"/>
  <c r="M388" i="20"/>
  <c r="L388" i="20"/>
  <c r="P387" i="20"/>
  <c r="O387" i="20"/>
  <c r="N387" i="20"/>
  <c r="M387" i="20"/>
  <c r="L387" i="20"/>
  <c r="P386" i="20"/>
  <c r="O386" i="20"/>
  <c r="N386" i="20"/>
  <c r="M386" i="20"/>
  <c r="L386" i="20"/>
  <c r="P385" i="20"/>
  <c r="O385" i="20"/>
  <c r="N385" i="20"/>
  <c r="M385" i="20"/>
  <c r="L385" i="20"/>
  <c r="P384" i="20"/>
  <c r="O384" i="20"/>
  <c r="N384" i="20"/>
  <c r="M384" i="20"/>
  <c r="L384" i="20"/>
  <c r="P382" i="20"/>
  <c r="O382" i="20"/>
  <c r="N382" i="20"/>
  <c r="M382" i="20"/>
  <c r="L382" i="20"/>
  <c r="P381" i="20"/>
  <c r="O381" i="20"/>
  <c r="N381" i="20"/>
  <c r="M381" i="20"/>
  <c r="L381" i="20"/>
  <c r="P380" i="20"/>
  <c r="O380" i="20"/>
  <c r="N380" i="20"/>
  <c r="M380" i="20"/>
  <c r="L380" i="20"/>
  <c r="P379" i="20"/>
  <c r="O379" i="20"/>
  <c r="N379" i="20"/>
  <c r="M379" i="20"/>
  <c r="L379" i="20"/>
  <c r="P378" i="20"/>
  <c r="O378" i="20"/>
  <c r="N378" i="20"/>
  <c r="M378" i="20"/>
  <c r="L378" i="20"/>
  <c r="P377" i="20"/>
  <c r="O377" i="20"/>
  <c r="N377" i="20"/>
  <c r="M377" i="20"/>
  <c r="L377" i="20"/>
  <c r="P376" i="20"/>
  <c r="O376" i="20"/>
  <c r="N376" i="20"/>
  <c r="M376" i="20"/>
  <c r="L376" i="20"/>
  <c r="P375" i="20"/>
  <c r="O375" i="20"/>
  <c r="N375" i="20"/>
  <c r="M375" i="20"/>
  <c r="L375" i="20"/>
  <c r="P374" i="20"/>
  <c r="O374" i="20"/>
  <c r="N374" i="20"/>
  <c r="M374" i="20"/>
  <c r="L374" i="20"/>
  <c r="P373" i="20"/>
  <c r="O373" i="20"/>
  <c r="N373" i="20"/>
  <c r="M373" i="20"/>
  <c r="L373" i="20"/>
  <c r="P372" i="20"/>
  <c r="O372" i="20"/>
  <c r="N372" i="20"/>
  <c r="M372" i="20"/>
  <c r="L372" i="20"/>
  <c r="P371" i="20"/>
  <c r="O371" i="20"/>
  <c r="N371" i="20"/>
  <c r="M371" i="20"/>
  <c r="L371" i="20"/>
  <c r="P370" i="20"/>
  <c r="O370" i="20"/>
  <c r="N370" i="20"/>
  <c r="M370" i="20"/>
  <c r="L370" i="20"/>
  <c r="P369" i="20"/>
  <c r="O369" i="20"/>
  <c r="N369" i="20"/>
  <c r="M369" i="20"/>
  <c r="L369" i="20"/>
  <c r="P368" i="20"/>
  <c r="O368" i="20"/>
  <c r="N368" i="20"/>
  <c r="M368" i="20"/>
  <c r="L368" i="20"/>
  <c r="P367" i="20"/>
  <c r="O367" i="20"/>
  <c r="N367" i="20"/>
  <c r="M367" i="20"/>
  <c r="L367" i="20"/>
  <c r="P366" i="20"/>
  <c r="O366" i="20"/>
  <c r="N366" i="20"/>
  <c r="M366" i="20"/>
  <c r="L366" i="20"/>
  <c r="P365" i="20"/>
  <c r="O365" i="20"/>
  <c r="N365" i="20"/>
  <c r="M365" i="20"/>
  <c r="L365" i="20"/>
  <c r="P364" i="20"/>
  <c r="O364" i="20"/>
  <c r="N364" i="20"/>
  <c r="M364" i="20"/>
  <c r="L364" i="20"/>
  <c r="P363" i="20"/>
  <c r="O363" i="20"/>
  <c r="N363" i="20"/>
  <c r="M363" i="20"/>
  <c r="L363" i="20"/>
  <c r="P362" i="20"/>
  <c r="O362" i="20"/>
  <c r="N362" i="20"/>
  <c r="M362" i="20"/>
  <c r="L362" i="20"/>
  <c r="P361" i="20"/>
  <c r="O361" i="20"/>
  <c r="N361" i="20"/>
  <c r="M361" i="20"/>
  <c r="L361" i="20"/>
  <c r="P360" i="20"/>
  <c r="O360" i="20"/>
  <c r="N360" i="20"/>
  <c r="M360" i="20"/>
  <c r="L360" i="20"/>
  <c r="P359" i="20"/>
  <c r="O359" i="20"/>
  <c r="N359" i="20"/>
  <c r="M359" i="20"/>
  <c r="L359" i="20"/>
  <c r="P358" i="20"/>
  <c r="O358" i="20"/>
  <c r="N358" i="20"/>
  <c r="M358" i="20"/>
  <c r="L358" i="20"/>
  <c r="P357" i="20"/>
  <c r="O357" i="20"/>
  <c r="N357" i="20"/>
  <c r="M357" i="20"/>
  <c r="L357" i="20"/>
  <c r="P356" i="20"/>
  <c r="O356" i="20"/>
  <c r="N356" i="20"/>
  <c r="M356" i="20"/>
  <c r="L356" i="20"/>
  <c r="P355" i="20"/>
  <c r="O355" i="20"/>
  <c r="N355" i="20"/>
  <c r="M355" i="20"/>
  <c r="L355" i="20"/>
  <c r="P354" i="20"/>
  <c r="O354" i="20"/>
  <c r="N354" i="20"/>
  <c r="M354" i="20"/>
  <c r="L354" i="20"/>
  <c r="P353" i="20"/>
  <c r="O353" i="20"/>
  <c r="N353" i="20"/>
  <c r="M353" i="20"/>
  <c r="L353" i="20"/>
  <c r="P352" i="20"/>
  <c r="O352" i="20"/>
  <c r="N352" i="20"/>
  <c r="M352" i="20"/>
  <c r="L352" i="20"/>
  <c r="P351" i="20"/>
  <c r="O351" i="20"/>
  <c r="N351" i="20"/>
  <c r="M351" i="20"/>
  <c r="L351" i="20"/>
  <c r="P350" i="20"/>
  <c r="O350" i="20"/>
  <c r="N350" i="20"/>
  <c r="M350" i="20"/>
  <c r="L350" i="20"/>
  <c r="P349" i="20"/>
  <c r="O349" i="20"/>
  <c r="N349" i="20"/>
  <c r="M349" i="20"/>
  <c r="L349" i="20"/>
  <c r="P348" i="20"/>
  <c r="O348" i="20"/>
  <c r="N348" i="20"/>
  <c r="M348" i="20"/>
  <c r="L348" i="20"/>
  <c r="P347" i="20"/>
  <c r="O347" i="20"/>
  <c r="N347" i="20"/>
  <c r="M347" i="20"/>
  <c r="L347" i="20"/>
  <c r="P346" i="20"/>
  <c r="O346" i="20"/>
  <c r="N346" i="20"/>
  <c r="M346" i="20"/>
  <c r="L346" i="20"/>
  <c r="P345" i="20"/>
  <c r="O345" i="20"/>
  <c r="N345" i="20"/>
  <c r="M345" i="20"/>
  <c r="L345" i="20"/>
  <c r="P344" i="20"/>
  <c r="O344" i="20"/>
  <c r="N344" i="20"/>
  <c r="M344" i="20"/>
  <c r="L344" i="20"/>
  <c r="P343" i="20"/>
  <c r="O343" i="20"/>
  <c r="N343" i="20"/>
  <c r="M343" i="20"/>
  <c r="L343" i="20"/>
  <c r="P342" i="20"/>
  <c r="O342" i="20"/>
  <c r="N342" i="20"/>
  <c r="M342" i="20"/>
  <c r="L342" i="20"/>
  <c r="P341" i="20"/>
  <c r="O341" i="20"/>
  <c r="N341" i="20"/>
  <c r="M341" i="20"/>
  <c r="L341" i="20"/>
  <c r="P340" i="20"/>
  <c r="O340" i="20"/>
  <c r="N340" i="20"/>
  <c r="M340" i="20"/>
  <c r="L340" i="20"/>
  <c r="P339" i="20"/>
  <c r="O339" i="20"/>
  <c r="N339" i="20"/>
  <c r="M339" i="20"/>
  <c r="L339" i="20"/>
  <c r="P338" i="20"/>
  <c r="O338" i="20"/>
  <c r="N338" i="20"/>
  <c r="M338" i="20"/>
  <c r="L338" i="20"/>
  <c r="P337" i="20"/>
  <c r="O337" i="20"/>
  <c r="N337" i="20"/>
  <c r="M337" i="20"/>
  <c r="L337" i="20"/>
  <c r="P336" i="20"/>
  <c r="O336" i="20"/>
  <c r="N336" i="20"/>
  <c r="M336" i="20"/>
  <c r="L336" i="20"/>
  <c r="P335" i="20"/>
  <c r="O335" i="20"/>
  <c r="N335" i="20"/>
  <c r="M335" i="20"/>
  <c r="L335" i="20"/>
  <c r="P333" i="20"/>
  <c r="O333" i="20"/>
  <c r="N333" i="20"/>
  <c r="M333" i="20"/>
  <c r="L333" i="20"/>
  <c r="P332" i="20"/>
  <c r="O332" i="20"/>
  <c r="N332" i="20"/>
  <c r="M332" i="20"/>
  <c r="L332" i="20"/>
  <c r="P331" i="20"/>
  <c r="O331" i="20"/>
  <c r="N331" i="20"/>
  <c r="M331" i="20"/>
  <c r="L331" i="20"/>
  <c r="P330" i="20"/>
  <c r="O330" i="20"/>
  <c r="N330" i="20"/>
  <c r="M330" i="20"/>
  <c r="L330" i="20"/>
  <c r="P329" i="20"/>
  <c r="O329" i="20"/>
  <c r="N329" i="20"/>
  <c r="M329" i="20"/>
  <c r="L329" i="20"/>
  <c r="P328" i="20"/>
  <c r="O328" i="20"/>
  <c r="N328" i="20"/>
  <c r="M328" i="20"/>
  <c r="L328" i="20"/>
  <c r="P327" i="20"/>
  <c r="O327" i="20"/>
  <c r="N327" i="20"/>
  <c r="M327" i="20"/>
  <c r="L327" i="20"/>
  <c r="P326" i="20"/>
  <c r="O326" i="20"/>
  <c r="N326" i="20"/>
  <c r="M326" i="20"/>
  <c r="L326" i="20"/>
  <c r="P325" i="20"/>
  <c r="O325" i="20"/>
  <c r="N325" i="20"/>
  <c r="M325" i="20"/>
  <c r="L325" i="20"/>
  <c r="P324" i="20"/>
  <c r="O324" i="20"/>
  <c r="N324" i="20"/>
  <c r="M324" i="20"/>
  <c r="L324" i="20"/>
  <c r="P323" i="20"/>
  <c r="O323" i="20"/>
  <c r="N323" i="20"/>
  <c r="M323" i="20"/>
  <c r="L323" i="20"/>
  <c r="P322" i="20"/>
  <c r="O322" i="20"/>
  <c r="N322" i="20"/>
  <c r="M322" i="20"/>
  <c r="L322" i="20"/>
  <c r="P321" i="20"/>
  <c r="O321" i="20"/>
  <c r="N321" i="20"/>
  <c r="M321" i="20"/>
  <c r="L321" i="20"/>
  <c r="P320" i="20"/>
  <c r="O320" i="20"/>
  <c r="N320" i="20"/>
  <c r="M320" i="20"/>
  <c r="L320" i="20"/>
  <c r="P319" i="20"/>
  <c r="O319" i="20"/>
  <c r="N319" i="20"/>
  <c r="M319" i="20"/>
  <c r="L319" i="20"/>
  <c r="P318" i="20"/>
  <c r="O318" i="20"/>
  <c r="N318" i="20"/>
  <c r="M318" i="20"/>
  <c r="L318" i="20"/>
  <c r="P317" i="20"/>
  <c r="O317" i="20"/>
  <c r="N317" i="20"/>
  <c r="M317" i="20"/>
  <c r="L317" i="20"/>
  <c r="P316" i="20"/>
  <c r="O316" i="20"/>
  <c r="N316" i="20"/>
  <c r="M316" i="20"/>
  <c r="L316" i="20"/>
  <c r="P315" i="20"/>
  <c r="O315" i="20"/>
  <c r="N315" i="20"/>
  <c r="M315" i="20"/>
  <c r="L315" i="20"/>
  <c r="P314" i="20"/>
  <c r="O314" i="20"/>
  <c r="N314" i="20"/>
  <c r="M314" i="20"/>
  <c r="L314" i="20"/>
  <c r="P313" i="20"/>
  <c r="O313" i="20"/>
  <c r="N313" i="20"/>
  <c r="M313" i="20"/>
  <c r="L313" i="20"/>
  <c r="P312" i="20"/>
  <c r="O312" i="20"/>
  <c r="N312" i="20"/>
  <c r="M312" i="20"/>
  <c r="L312" i="20"/>
  <c r="P311" i="20"/>
  <c r="O311" i="20"/>
  <c r="N311" i="20"/>
  <c r="M311" i="20"/>
  <c r="L311" i="20"/>
  <c r="P310" i="20"/>
  <c r="O310" i="20"/>
  <c r="N310" i="20"/>
  <c r="M310" i="20"/>
  <c r="L310" i="20"/>
  <c r="P309" i="20"/>
  <c r="O309" i="20"/>
  <c r="N309" i="20"/>
  <c r="M309" i="20"/>
  <c r="L309" i="20"/>
  <c r="P308" i="20"/>
  <c r="O308" i="20"/>
  <c r="N308" i="20"/>
  <c r="M308" i="20"/>
  <c r="L308" i="20"/>
  <c r="P307" i="20"/>
  <c r="O307" i="20"/>
  <c r="N307" i="20"/>
  <c r="M307" i="20"/>
  <c r="L307" i="20"/>
  <c r="P306" i="20"/>
  <c r="O306" i="20"/>
  <c r="N306" i="20"/>
  <c r="M306" i="20"/>
  <c r="L306" i="20"/>
  <c r="P305" i="20"/>
  <c r="O305" i="20"/>
  <c r="N305" i="20"/>
  <c r="M305" i="20"/>
  <c r="L305" i="20"/>
  <c r="P304" i="20"/>
  <c r="O304" i="20"/>
  <c r="N304" i="20"/>
  <c r="M304" i="20"/>
  <c r="L304" i="20"/>
  <c r="P303" i="20"/>
  <c r="O303" i="20"/>
  <c r="N303" i="20"/>
  <c r="M303" i="20"/>
  <c r="L303" i="20"/>
  <c r="P302" i="20"/>
  <c r="O302" i="20"/>
  <c r="N302" i="20"/>
  <c r="M302" i="20"/>
  <c r="L302" i="20"/>
  <c r="P301" i="20"/>
  <c r="O301" i="20"/>
  <c r="N301" i="20"/>
  <c r="M301" i="20"/>
  <c r="L301" i="20"/>
  <c r="P300" i="20"/>
  <c r="O300" i="20"/>
  <c r="N300" i="20"/>
  <c r="M300" i="20"/>
  <c r="L300" i="20"/>
  <c r="P299" i="20"/>
  <c r="O299" i="20"/>
  <c r="N299" i="20"/>
  <c r="M299" i="20"/>
  <c r="L299" i="20"/>
  <c r="P298" i="20"/>
  <c r="O298" i="20"/>
  <c r="N298" i="20"/>
  <c r="M298" i="20"/>
  <c r="L298" i="20"/>
  <c r="P297" i="20"/>
  <c r="O297" i="20"/>
  <c r="N297" i="20"/>
  <c r="M297" i="20"/>
  <c r="L297" i="20"/>
  <c r="P296" i="20"/>
  <c r="O296" i="20"/>
  <c r="N296" i="20"/>
  <c r="M296" i="20"/>
  <c r="L296" i="20"/>
  <c r="P295" i="20"/>
  <c r="O295" i="20"/>
  <c r="N295" i="20"/>
  <c r="M295" i="20"/>
  <c r="L295" i="20"/>
  <c r="P294" i="20"/>
  <c r="O294" i="20"/>
  <c r="N294" i="20"/>
  <c r="M294" i="20"/>
  <c r="L294" i="20"/>
  <c r="P293" i="20"/>
  <c r="O293" i="20"/>
  <c r="N293" i="20"/>
  <c r="M293" i="20"/>
  <c r="L293" i="20"/>
  <c r="P292" i="20"/>
  <c r="O292" i="20"/>
  <c r="N292" i="20"/>
  <c r="M292" i="20"/>
  <c r="L292" i="20"/>
  <c r="P291" i="20"/>
  <c r="O291" i="20"/>
  <c r="N291" i="20"/>
  <c r="M291" i="20"/>
  <c r="L291" i="20"/>
  <c r="P290" i="20"/>
  <c r="O290" i="20"/>
  <c r="N290" i="20"/>
  <c r="M290" i="20"/>
  <c r="L290" i="20"/>
  <c r="P289" i="20"/>
  <c r="O289" i="20"/>
  <c r="N289" i="20"/>
  <c r="M289" i="20"/>
  <c r="L289" i="20"/>
  <c r="P288" i="20"/>
  <c r="O288" i="20"/>
  <c r="N288" i="20"/>
  <c r="M288" i="20"/>
  <c r="L288" i="20"/>
  <c r="P287" i="20"/>
  <c r="O287" i="20"/>
  <c r="N287" i="20"/>
  <c r="M287" i="20"/>
  <c r="L287" i="20"/>
  <c r="P286" i="20"/>
  <c r="O286" i="20"/>
  <c r="N286" i="20"/>
  <c r="M286" i="20"/>
  <c r="L286" i="20"/>
  <c r="P285" i="20"/>
  <c r="O285" i="20"/>
  <c r="N285" i="20"/>
  <c r="M285" i="20"/>
  <c r="L285" i="20"/>
  <c r="P284" i="20"/>
  <c r="O284" i="20"/>
  <c r="N284" i="20"/>
  <c r="M284" i="20"/>
  <c r="L284" i="20"/>
  <c r="P283" i="20"/>
  <c r="O283" i="20"/>
  <c r="N283" i="20"/>
  <c r="M283" i="20"/>
  <c r="L283" i="20"/>
  <c r="P282" i="20"/>
  <c r="O282" i="20"/>
  <c r="N282" i="20"/>
  <c r="M282" i="20"/>
  <c r="L282" i="20"/>
  <c r="P281" i="20"/>
  <c r="O281" i="20"/>
  <c r="N281" i="20"/>
  <c r="M281" i="20"/>
  <c r="L281" i="20"/>
  <c r="P280" i="20"/>
  <c r="O280" i="20"/>
  <c r="N280" i="20"/>
  <c r="M280" i="20"/>
  <c r="L280" i="20"/>
  <c r="P279" i="20"/>
  <c r="O279" i="20"/>
  <c r="N279" i="20"/>
  <c r="M279" i="20"/>
  <c r="L279" i="20"/>
  <c r="P278" i="20"/>
  <c r="O278" i="20"/>
  <c r="N278" i="20"/>
  <c r="M278" i="20"/>
  <c r="L278" i="20"/>
  <c r="P277" i="20"/>
  <c r="O277" i="20"/>
  <c r="N277" i="20"/>
  <c r="M277" i="20"/>
  <c r="L277" i="20"/>
  <c r="P276" i="20"/>
  <c r="O276" i="20"/>
  <c r="N276" i="20"/>
  <c r="M276" i="20"/>
  <c r="L276" i="20"/>
  <c r="P275" i="20"/>
  <c r="O275" i="20"/>
  <c r="N275" i="20"/>
  <c r="M275" i="20"/>
  <c r="L275" i="20"/>
  <c r="P274" i="20"/>
  <c r="O274" i="20"/>
  <c r="N274" i="20"/>
  <c r="M274" i="20"/>
  <c r="L274" i="20"/>
  <c r="P273" i="20"/>
  <c r="O273" i="20"/>
  <c r="N273" i="20"/>
  <c r="M273" i="20"/>
  <c r="L273" i="20"/>
  <c r="P272" i="20"/>
  <c r="O272" i="20"/>
  <c r="N272" i="20"/>
  <c r="M272" i="20"/>
  <c r="L272" i="20"/>
  <c r="P271" i="20"/>
  <c r="O271" i="20"/>
  <c r="N271" i="20"/>
  <c r="M271" i="20"/>
  <c r="L271" i="20"/>
  <c r="P270" i="20"/>
  <c r="O270" i="20"/>
  <c r="N270" i="20"/>
  <c r="M270" i="20"/>
  <c r="L270" i="20"/>
  <c r="P269" i="20"/>
  <c r="O269" i="20"/>
  <c r="N269" i="20"/>
  <c r="M269" i="20"/>
  <c r="L269" i="20"/>
  <c r="P268" i="20"/>
  <c r="O268" i="20"/>
  <c r="N268" i="20"/>
  <c r="M268" i="20"/>
  <c r="L268" i="20"/>
  <c r="P267" i="20"/>
  <c r="O267" i="20"/>
  <c r="N267" i="20"/>
  <c r="M267" i="20"/>
  <c r="L267" i="20"/>
  <c r="P266" i="20"/>
  <c r="O266" i="20"/>
  <c r="N266" i="20"/>
  <c r="M266" i="20"/>
  <c r="L266" i="20"/>
  <c r="P265" i="20"/>
  <c r="O265" i="20"/>
  <c r="N265" i="20"/>
  <c r="M265" i="20"/>
  <c r="L265" i="20"/>
  <c r="P264" i="20"/>
  <c r="O264" i="20"/>
  <c r="N264" i="20"/>
  <c r="M264" i="20"/>
  <c r="L264" i="20"/>
  <c r="P263" i="20"/>
  <c r="O263" i="20"/>
  <c r="N263" i="20"/>
  <c r="M263" i="20"/>
  <c r="L263" i="20"/>
  <c r="P262" i="20"/>
  <c r="O262" i="20"/>
  <c r="N262" i="20"/>
  <c r="M262" i="20"/>
  <c r="L262" i="20"/>
  <c r="P261" i="20"/>
  <c r="O261" i="20"/>
  <c r="N261" i="20"/>
  <c r="M261" i="20"/>
  <c r="L261" i="20"/>
  <c r="P260" i="20"/>
  <c r="P259" i="20"/>
  <c r="O259" i="20"/>
  <c r="N259" i="20"/>
  <c r="M259" i="20"/>
  <c r="L259" i="20"/>
  <c r="P258" i="20"/>
  <c r="O258" i="20"/>
  <c r="N258" i="20"/>
  <c r="M258" i="20"/>
  <c r="L258" i="20"/>
  <c r="P257" i="20"/>
  <c r="O257" i="20"/>
  <c r="N257" i="20"/>
  <c r="M257" i="20"/>
  <c r="L257" i="20"/>
  <c r="P256" i="20"/>
  <c r="O256" i="20"/>
  <c r="N256" i="20"/>
  <c r="M256" i="20"/>
  <c r="L256" i="20"/>
  <c r="P255" i="20"/>
  <c r="O255" i="20"/>
  <c r="N255" i="20"/>
  <c r="M255" i="20"/>
  <c r="L255" i="20"/>
  <c r="P254" i="20"/>
  <c r="O254" i="20"/>
  <c r="N254" i="20"/>
  <c r="M254" i="20"/>
  <c r="L254" i="20"/>
  <c r="P253" i="20"/>
  <c r="O253" i="20"/>
  <c r="N253" i="20"/>
  <c r="M253" i="20"/>
  <c r="L253" i="20"/>
  <c r="P252" i="20"/>
  <c r="O252" i="20"/>
  <c r="N252" i="20"/>
  <c r="M252" i="20"/>
  <c r="L252" i="20"/>
  <c r="P251" i="20"/>
  <c r="O251" i="20"/>
  <c r="N251" i="20"/>
  <c r="M251" i="20"/>
  <c r="L251" i="20"/>
  <c r="P250" i="20"/>
  <c r="O250" i="20"/>
  <c r="N250" i="20"/>
  <c r="M250" i="20"/>
  <c r="L250" i="20"/>
  <c r="P249" i="20"/>
  <c r="O249" i="20"/>
  <c r="N249" i="20"/>
  <c r="M249" i="20"/>
  <c r="L249" i="20"/>
  <c r="P248" i="20"/>
  <c r="O248" i="20"/>
  <c r="N248" i="20"/>
  <c r="M248" i="20"/>
  <c r="L248" i="20"/>
  <c r="P247" i="20"/>
  <c r="O247" i="20"/>
  <c r="N247" i="20"/>
  <c r="M247" i="20"/>
  <c r="L247" i="20"/>
  <c r="P245" i="20"/>
  <c r="O245" i="20"/>
  <c r="N245" i="20"/>
  <c r="M245" i="20"/>
  <c r="L245" i="20"/>
  <c r="P244" i="20"/>
  <c r="O244" i="20"/>
  <c r="N244" i="20"/>
  <c r="M244" i="20"/>
  <c r="L244" i="20"/>
  <c r="P243" i="20"/>
  <c r="O243" i="20"/>
  <c r="N243" i="20"/>
  <c r="M243" i="20"/>
  <c r="L243" i="20"/>
  <c r="P242" i="20"/>
  <c r="O242" i="20"/>
  <c r="N242" i="20"/>
  <c r="M242" i="20"/>
  <c r="L242" i="20"/>
  <c r="P241" i="20"/>
  <c r="O241" i="20"/>
  <c r="N241" i="20"/>
  <c r="M241" i="20"/>
  <c r="L241" i="20"/>
  <c r="P240" i="20"/>
  <c r="O240" i="20"/>
  <c r="N240" i="20"/>
  <c r="M240" i="20"/>
  <c r="L240" i="20"/>
  <c r="P239" i="20"/>
  <c r="O239" i="20"/>
  <c r="N239" i="20"/>
  <c r="M239" i="20"/>
  <c r="L239" i="20"/>
  <c r="P238" i="20"/>
  <c r="O238" i="20"/>
  <c r="N238" i="20"/>
  <c r="M238" i="20"/>
  <c r="L238" i="20"/>
  <c r="P237" i="20"/>
  <c r="O237" i="20"/>
  <c r="N237" i="20"/>
  <c r="M237" i="20"/>
  <c r="L237" i="20"/>
  <c r="P236" i="20"/>
  <c r="O236" i="20"/>
  <c r="N236" i="20"/>
  <c r="M236" i="20"/>
  <c r="L236" i="20"/>
  <c r="P235" i="20"/>
  <c r="O235" i="20"/>
  <c r="N235" i="20"/>
  <c r="M235" i="20"/>
  <c r="L235" i="20"/>
  <c r="P234" i="20"/>
  <c r="O234" i="20"/>
  <c r="N234" i="20"/>
  <c r="M234" i="20"/>
  <c r="L234" i="20"/>
  <c r="P233" i="20"/>
  <c r="O233" i="20"/>
  <c r="N233" i="20"/>
  <c r="M233" i="20"/>
  <c r="L233" i="20"/>
  <c r="P232" i="20"/>
  <c r="O232" i="20"/>
  <c r="N232" i="20"/>
  <c r="M232" i="20"/>
  <c r="L232" i="20"/>
  <c r="P231" i="20"/>
  <c r="O231" i="20"/>
  <c r="N231" i="20"/>
  <c r="M231" i="20"/>
  <c r="L231" i="20"/>
  <c r="P230" i="20"/>
  <c r="O230" i="20"/>
  <c r="N230" i="20"/>
  <c r="M230" i="20"/>
  <c r="L230" i="20"/>
  <c r="P229" i="20"/>
  <c r="O229" i="20"/>
  <c r="N229" i="20"/>
  <c r="M229" i="20"/>
  <c r="L229" i="20"/>
  <c r="P228" i="20"/>
  <c r="O228" i="20"/>
  <c r="N228" i="20"/>
  <c r="M228" i="20"/>
  <c r="L228" i="20"/>
  <c r="P227" i="20"/>
  <c r="O227" i="20"/>
  <c r="N227" i="20"/>
  <c r="M227" i="20"/>
  <c r="L227" i="20"/>
  <c r="P226" i="20"/>
  <c r="O226" i="20"/>
  <c r="N226" i="20"/>
  <c r="M226" i="20"/>
  <c r="L226" i="20"/>
  <c r="P225" i="20"/>
  <c r="O225" i="20"/>
  <c r="N225" i="20"/>
  <c r="M225" i="20"/>
  <c r="L225" i="20"/>
  <c r="P224" i="20"/>
  <c r="O224" i="20"/>
  <c r="N224" i="20"/>
  <c r="M224" i="20"/>
  <c r="L224" i="20"/>
  <c r="P223" i="20"/>
  <c r="O223" i="20"/>
  <c r="N223" i="20"/>
  <c r="M223" i="20"/>
  <c r="L223" i="20"/>
  <c r="P222" i="20"/>
  <c r="O222" i="20"/>
  <c r="N222" i="20"/>
  <c r="M222" i="20"/>
  <c r="L222" i="20"/>
  <c r="P221" i="20"/>
  <c r="O221" i="20"/>
  <c r="N221" i="20"/>
  <c r="M221" i="20"/>
  <c r="L221" i="20"/>
  <c r="P220" i="20"/>
  <c r="O220" i="20"/>
  <c r="N220" i="20"/>
  <c r="M220" i="20"/>
  <c r="L220" i="20"/>
  <c r="P219" i="20"/>
  <c r="O219" i="20"/>
  <c r="N219" i="20"/>
  <c r="M219" i="20"/>
  <c r="L219" i="20"/>
  <c r="P218" i="20"/>
  <c r="O218" i="20"/>
  <c r="N218" i="20"/>
  <c r="M218" i="20"/>
  <c r="L218" i="20"/>
  <c r="P217" i="20"/>
  <c r="O217" i="20"/>
  <c r="N217" i="20"/>
  <c r="M217" i="20"/>
  <c r="L217" i="20"/>
  <c r="P216" i="20"/>
  <c r="O216" i="20"/>
  <c r="N216" i="20"/>
  <c r="M216" i="20"/>
  <c r="L216" i="20"/>
  <c r="P215" i="20"/>
  <c r="O215" i="20"/>
  <c r="N215" i="20"/>
  <c r="M215" i="20"/>
  <c r="L215" i="20"/>
  <c r="P214" i="20"/>
  <c r="O214" i="20"/>
  <c r="N214" i="20"/>
  <c r="M214" i="20"/>
  <c r="L214" i="20"/>
  <c r="P213" i="20"/>
  <c r="O213" i="20"/>
  <c r="N213" i="20"/>
  <c r="M213" i="20"/>
  <c r="L213" i="20"/>
  <c r="P212" i="20"/>
  <c r="O212" i="20"/>
  <c r="N212" i="20"/>
  <c r="M212" i="20"/>
  <c r="L212" i="20"/>
  <c r="P211" i="20"/>
  <c r="O211" i="20"/>
  <c r="N211" i="20"/>
  <c r="M211" i="20"/>
  <c r="L211" i="20"/>
  <c r="P210" i="20"/>
  <c r="O210" i="20"/>
  <c r="N210" i="20"/>
  <c r="M210" i="20"/>
  <c r="L210" i="20"/>
  <c r="P209" i="20"/>
  <c r="O209" i="20"/>
  <c r="N209" i="20"/>
  <c r="M209" i="20"/>
  <c r="L209" i="20"/>
  <c r="P208" i="20"/>
  <c r="O208" i="20"/>
  <c r="N208" i="20"/>
  <c r="M208" i="20"/>
  <c r="L208" i="20"/>
  <c r="P207" i="20"/>
  <c r="O207" i="20"/>
  <c r="N207" i="20"/>
  <c r="M207" i="20"/>
  <c r="L207" i="20"/>
  <c r="P206" i="20"/>
  <c r="O206" i="20"/>
  <c r="N206" i="20"/>
  <c r="M206" i="20"/>
  <c r="L206" i="20"/>
  <c r="P205" i="20"/>
  <c r="O205" i="20"/>
  <c r="N205" i="20"/>
  <c r="M205" i="20"/>
  <c r="L205" i="20"/>
  <c r="P204" i="20"/>
  <c r="O204" i="20"/>
  <c r="N204" i="20"/>
  <c r="M204" i="20"/>
  <c r="L204" i="20"/>
  <c r="P203" i="20"/>
  <c r="O203" i="20"/>
  <c r="N203" i="20"/>
  <c r="M203" i="20"/>
  <c r="L203" i="20"/>
  <c r="P202" i="20"/>
  <c r="O202" i="20"/>
  <c r="N202" i="20"/>
  <c r="M202" i="20"/>
  <c r="L202" i="20"/>
  <c r="P201" i="20"/>
  <c r="O201" i="20"/>
  <c r="N201" i="20"/>
  <c r="M201" i="20"/>
  <c r="L201" i="20"/>
  <c r="P200" i="20"/>
  <c r="O200" i="20"/>
  <c r="N200" i="20"/>
  <c r="M200" i="20"/>
  <c r="L200" i="20"/>
  <c r="P199" i="20"/>
  <c r="O199" i="20"/>
  <c r="N199" i="20"/>
  <c r="M199" i="20"/>
  <c r="L199" i="20"/>
  <c r="P198" i="20"/>
  <c r="O198" i="20"/>
  <c r="N198" i="20"/>
  <c r="M198" i="20"/>
  <c r="L198" i="20"/>
  <c r="P197" i="20"/>
  <c r="O197" i="20"/>
  <c r="N197" i="20"/>
  <c r="M197" i="20"/>
  <c r="L197" i="20"/>
  <c r="P196" i="20"/>
  <c r="O196" i="20"/>
  <c r="N196" i="20"/>
  <c r="M196" i="20"/>
  <c r="L196" i="20"/>
  <c r="P195" i="20"/>
  <c r="O195" i="20"/>
  <c r="N195" i="20"/>
  <c r="M195" i="20"/>
  <c r="L195" i="20"/>
  <c r="P194" i="20"/>
  <c r="O194" i="20"/>
  <c r="N194" i="20"/>
  <c r="M194" i="20"/>
  <c r="L194" i="20"/>
  <c r="P193" i="20"/>
  <c r="O193" i="20"/>
  <c r="N193" i="20"/>
  <c r="M193" i="20"/>
  <c r="L193" i="20"/>
  <c r="P192" i="20"/>
  <c r="O192" i="20"/>
  <c r="N192" i="20"/>
  <c r="M192" i="20"/>
  <c r="L192" i="20"/>
  <c r="P191" i="20"/>
  <c r="O191" i="20"/>
  <c r="N191" i="20"/>
  <c r="M191" i="20"/>
  <c r="L191" i="20"/>
  <c r="P190" i="20"/>
  <c r="O190" i="20"/>
  <c r="N190" i="20"/>
  <c r="M190" i="20"/>
  <c r="L190" i="20"/>
  <c r="P189" i="20"/>
  <c r="O189" i="20"/>
  <c r="N189" i="20"/>
  <c r="M189" i="20"/>
  <c r="L189" i="20"/>
  <c r="P188" i="20"/>
  <c r="O188" i="20"/>
  <c r="N188" i="20"/>
  <c r="M188" i="20"/>
  <c r="L188" i="20"/>
  <c r="P187" i="20"/>
  <c r="O187" i="20"/>
  <c r="N187" i="20"/>
  <c r="M187" i="20"/>
  <c r="L187" i="20"/>
  <c r="P186" i="20"/>
  <c r="O186" i="20"/>
  <c r="N186" i="20"/>
  <c r="M186" i="20"/>
  <c r="L186" i="20"/>
  <c r="P185" i="20"/>
  <c r="O185" i="20"/>
  <c r="N185" i="20"/>
  <c r="M185" i="20"/>
  <c r="L185" i="20"/>
  <c r="P184" i="20"/>
  <c r="O184" i="20"/>
  <c r="N184" i="20"/>
  <c r="M184" i="20"/>
  <c r="L184" i="20"/>
  <c r="P183" i="20"/>
  <c r="O183" i="20"/>
  <c r="N183" i="20"/>
  <c r="M183" i="20"/>
  <c r="L183" i="20"/>
  <c r="P182" i="20"/>
  <c r="O182" i="20"/>
  <c r="N182" i="20"/>
  <c r="M182" i="20"/>
  <c r="L182" i="20"/>
  <c r="P181" i="20"/>
  <c r="O181" i="20"/>
  <c r="N181" i="20"/>
  <c r="M181" i="20"/>
  <c r="L181" i="20"/>
  <c r="P180" i="20"/>
  <c r="O180" i="20"/>
  <c r="N180" i="20"/>
  <c r="M180" i="20"/>
  <c r="L180" i="20"/>
  <c r="P179" i="20"/>
  <c r="O179" i="20"/>
  <c r="N179" i="20"/>
  <c r="M179" i="20"/>
  <c r="L179" i="20"/>
  <c r="P178" i="20"/>
  <c r="O178" i="20"/>
  <c r="N178" i="20"/>
  <c r="M178" i="20"/>
  <c r="L178" i="20"/>
  <c r="Q177" i="20"/>
  <c r="P177" i="20"/>
  <c r="O177" i="20"/>
  <c r="N177" i="20"/>
  <c r="M177" i="20"/>
  <c r="L177" i="20"/>
  <c r="P176" i="20"/>
  <c r="O176" i="20"/>
  <c r="N176" i="20"/>
  <c r="M176" i="20"/>
  <c r="L176" i="20"/>
  <c r="P174" i="20"/>
  <c r="O174" i="20"/>
  <c r="N174" i="20"/>
  <c r="M174" i="20"/>
  <c r="L174" i="20"/>
  <c r="P173" i="20"/>
  <c r="O173" i="20"/>
  <c r="N173" i="20"/>
  <c r="M173" i="20"/>
  <c r="L173" i="20"/>
  <c r="P172" i="20"/>
  <c r="O172" i="20"/>
  <c r="N172" i="20"/>
  <c r="M172" i="20"/>
  <c r="L172" i="20"/>
  <c r="P171" i="20"/>
  <c r="O171" i="20"/>
  <c r="N171" i="20"/>
  <c r="M171" i="20"/>
  <c r="L171" i="20"/>
  <c r="P170" i="20"/>
  <c r="O170" i="20"/>
  <c r="N170" i="20"/>
  <c r="M170" i="20"/>
  <c r="L170" i="20"/>
  <c r="P169" i="20"/>
  <c r="O169" i="20"/>
  <c r="N169" i="20"/>
  <c r="M169" i="20"/>
  <c r="L169" i="20"/>
  <c r="P168" i="20"/>
  <c r="O168" i="20"/>
  <c r="N168" i="20"/>
  <c r="M168" i="20"/>
  <c r="L168" i="20"/>
  <c r="P167" i="20"/>
  <c r="O167" i="20"/>
  <c r="N167" i="20"/>
  <c r="M167" i="20"/>
  <c r="L167" i="20"/>
  <c r="P166" i="20"/>
  <c r="O166" i="20"/>
  <c r="N166" i="20"/>
  <c r="M166" i="20"/>
  <c r="L166" i="20"/>
  <c r="P165" i="20"/>
  <c r="O165" i="20"/>
  <c r="N165" i="20"/>
  <c r="M165" i="20"/>
  <c r="L165" i="20"/>
  <c r="P164" i="20"/>
  <c r="O164" i="20"/>
  <c r="N164" i="20"/>
  <c r="M164" i="20"/>
  <c r="L164" i="20"/>
  <c r="P163" i="20"/>
  <c r="O163" i="20"/>
  <c r="N163" i="20"/>
  <c r="M163" i="20"/>
  <c r="L163" i="20"/>
  <c r="P162" i="20"/>
  <c r="O162" i="20"/>
  <c r="N162" i="20"/>
  <c r="M162" i="20"/>
  <c r="L162" i="20"/>
  <c r="P161" i="20"/>
  <c r="O161" i="20"/>
  <c r="N161" i="20"/>
  <c r="M161" i="20"/>
  <c r="L161" i="20"/>
  <c r="P160" i="20"/>
  <c r="O160" i="20"/>
  <c r="N160" i="20"/>
  <c r="M160" i="20"/>
  <c r="L160" i="20"/>
  <c r="P159" i="20"/>
  <c r="O159" i="20"/>
  <c r="N159" i="20"/>
  <c r="M159" i="20"/>
  <c r="L159" i="20"/>
  <c r="P158" i="20"/>
  <c r="O158" i="20"/>
  <c r="N158" i="20"/>
  <c r="M158" i="20"/>
  <c r="L158" i="20"/>
  <c r="P157" i="20"/>
  <c r="O157" i="20"/>
  <c r="N157" i="20"/>
  <c r="M157" i="20"/>
  <c r="L157" i="20"/>
  <c r="P156" i="20"/>
  <c r="O156" i="20"/>
  <c r="N156" i="20"/>
  <c r="M156" i="20"/>
  <c r="L156" i="20"/>
  <c r="P155" i="20"/>
  <c r="O155" i="20"/>
  <c r="N155" i="20"/>
  <c r="M155" i="20"/>
  <c r="L155" i="20"/>
  <c r="P154" i="20"/>
  <c r="O154" i="20"/>
  <c r="N154" i="20"/>
  <c r="M154" i="20"/>
  <c r="L154" i="20"/>
  <c r="P153" i="20"/>
  <c r="O153" i="20"/>
  <c r="N153" i="20"/>
  <c r="M153" i="20"/>
  <c r="L153" i="20"/>
  <c r="P152" i="20"/>
  <c r="O152" i="20"/>
  <c r="N152" i="20"/>
  <c r="M152" i="20"/>
  <c r="L152" i="20"/>
  <c r="P151" i="20"/>
  <c r="O151" i="20"/>
  <c r="N151" i="20"/>
  <c r="M151" i="20"/>
  <c r="L151" i="20"/>
  <c r="P150" i="20"/>
  <c r="O150" i="20"/>
  <c r="N150" i="20"/>
  <c r="M150" i="20"/>
  <c r="L150" i="20"/>
  <c r="P149" i="20"/>
  <c r="O149" i="20"/>
  <c r="N149" i="20"/>
  <c r="M149" i="20"/>
  <c r="L149" i="20"/>
  <c r="P148" i="20"/>
  <c r="O148" i="20"/>
  <c r="N148" i="20"/>
  <c r="M148" i="20"/>
  <c r="L148" i="20"/>
  <c r="P147" i="20"/>
  <c r="O147" i="20"/>
  <c r="N147" i="20"/>
  <c r="M147" i="20"/>
  <c r="L147" i="20"/>
  <c r="P146" i="20"/>
  <c r="O146" i="20"/>
  <c r="N146" i="20"/>
  <c r="M146" i="20"/>
  <c r="L146" i="20"/>
  <c r="P145" i="20"/>
  <c r="O145" i="20"/>
  <c r="N145" i="20"/>
  <c r="M145" i="20"/>
  <c r="L145" i="20"/>
  <c r="P144" i="20"/>
  <c r="O144" i="20"/>
  <c r="N144" i="20"/>
  <c r="M144" i="20"/>
  <c r="L144" i="20"/>
  <c r="P143" i="20"/>
  <c r="O143" i="20"/>
  <c r="N143" i="20"/>
  <c r="M143" i="20"/>
  <c r="L143" i="20"/>
  <c r="P142" i="20"/>
  <c r="O142" i="20"/>
  <c r="N142" i="20"/>
  <c r="M142" i="20"/>
  <c r="L142" i="20"/>
  <c r="Y140" i="20"/>
  <c r="P141" i="20"/>
  <c r="O141" i="20"/>
  <c r="N141" i="20"/>
  <c r="M141" i="20"/>
  <c r="L141" i="20"/>
  <c r="P140" i="20"/>
  <c r="O140" i="20"/>
  <c r="N140" i="20"/>
  <c r="M140" i="20"/>
  <c r="L140" i="20"/>
  <c r="P139" i="20"/>
  <c r="O139" i="20"/>
  <c r="N139" i="20"/>
  <c r="M139" i="20"/>
  <c r="L139" i="20"/>
  <c r="P138" i="20"/>
  <c r="O138" i="20"/>
  <c r="N138" i="20"/>
  <c r="M138" i="20"/>
  <c r="L138" i="20"/>
  <c r="P137" i="20"/>
  <c r="O137" i="20"/>
  <c r="N137" i="20"/>
  <c r="M137" i="20"/>
  <c r="L137" i="20"/>
  <c r="P136" i="20"/>
  <c r="O136" i="20"/>
  <c r="N136" i="20"/>
  <c r="M136" i="20"/>
  <c r="L136" i="20"/>
  <c r="P135" i="20"/>
  <c r="O135" i="20"/>
  <c r="N135" i="20"/>
  <c r="M135" i="20"/>
  <c r="L135" i="20"/>
  <c r="P134" i="20"/>
  <c r="O134" i="20"/>
  <c r="N134" i="20"/>
  <c r="M134" i="20"/>
  <c r="L134" i="20"/>
  <c r="P133" i="20"/>
  <c r="O133" i="20"/>
  <c r="N133" i="20"/>
  <c r="M133" i="20"/>
  <c r="L133" i="20"/>
  <c r="Q132" i="20"/>
  <c r="Q515" i="20" s="1"/>
  <c r="P132" i="20"/>
  <c r="O132" i="20"/>
  <c r="N132" i="20"/>
  <c r="M132" i="20"/>
  <c r="L132" i="20"/>
  <c r="P131" i="20"/>
  <c r="O131" i="20"/>
  <c r="N131" i="20"/>
  <c r="M131" i="20"/>
  <c r="L131" i="20"/>
  <c r="P130" i="20"/>
  <c r="O130" i="20"/>
  <c r="N130" i="20"/>
  <c r="M130" i="20"/>
  <c r="L130" i="20"/>
  <c r="P129" i="20"/>
  <c r="O129" i="20"/>
  <c r="N129" i="20"/>
  <c r="M129" i="20"/>
  <c r="L129" i="20"/>
  <c r="P128" i="20"/>
  <c r="O128" i="20"/>
  <c r="N128" i="20"/>
  <c r="M128" i="20"/>
  <c r="L128" i="20"/>
  <c r="P127" i="20"/>
  <c r="O127" i="20"/>
  <c r="N127" i="20"/>
  <c r="M127" i="20"/>
  <c r="L127" i="20"/>
  <c r="P126" i="20"/>
  <c r="O126" i="20"/>
  <c r="N126" i="20"/>
  <c r="M126" i="20"/>
  <c r="L126" i="20"/>
  <c r="P125" i="20"/>
  <c r="O125" i="20"/>
  <c r="N125" i="20"/>
  <c r="M125" i="20"/>
  <c r="L125" i="20"/>
  <c r="P124" i="20"/>
  <c r="O124" i="20"/>
  <c r="N124" i="20"/>
  <c r="M124" i="20"/>
  <c r="L124" i="20"/>
  <c r="P123" i="20"/>
  <c r="O123" i="20"/>
  <c r="N123" i="20"/>
  <c r="M123" i="20"/>
  <c r="L123" i="20"/>
  <c r="P122" i="20"/>
  <c r="O122" i="20"/>
  <c r="N122" i="20"/>
  <c r="M122" i="20"/>
  <c r="L122" i="20"/>
  <c r="P121" i="20"/>
  <c r="O121" i="20"/>
  <c r="N121" i="20"/>
  <c r="M121" i="20"/>
  <c r="L121" i="20"/>
  <c r="P120" i="20"/>
  <c r="O120" i="20"/>
  <c r="N120" i="20"/>
  <c r="M120" i="20"/>
  <c r="L120" i="20"/>
  <c r="P119" i="20"/>
  <c r="O119" i="20"/>
  <c r="N119" i="20"/>
  <c r="M119" i="20"/>
  <c r="L119" i="20"/>
  <c r="P118" i="20"/>
  <c r="O118" i="20"/>
  <c r="N118" i="20"/>
  <c r="M118" i="20"/>
  <c r="L118" i="20"/>
  <c r="P117" i="20"/>
  <c r="O117" i="20"/>
  <c r="N117" i="20"/>
  <c r="M117" i="20"/>
  <c r="L117" i="20"/>
  <c r="P116" i="20"/>
  <c r="O116" i="20"/>
  <c r="N116" i="20"/>
  <c r="M116" i="20"/>
  <c r="L116" i="20"/>
  <c r="P115" i="20"/>
  <c r="O115" i="20"/>
  <c r="N115" i="20"/>
  <c r="M115" i="20"/>
  <c r="L115" i="20"/>
  <c r="P114" i="20"/>
  <c r="O114" i="20"/>
  <c r="N114" i="20"/>
  <c r="M114" i="20"/>
  <c r="L114" i="20"/>
  <c r="P113" i="20"/>
  <c r="O113" i="20"/>
  <c r="N113" i="20"/>
  <c r="M113" i="20"/>
  <c r="L113" i="20"/>
  <c r="V112" i="20"/>
  <c r="P110" i="20"/>
  <c r="O110" i="20"/>
  <c r="N110" i="20"/>
  <c r="M110" i="20"/>
  <c r="L110" i="20"/>
  <c r="P109" i="20"/>
  <c r="O109" i="20"/>
  <c r="N109" i="20"/>
  <c r="M109" i="20"/>
  <c r="L109" i="20"/>
  <c r="P108" i="20"/>
  <c r="O108" i="20"/>
  <c r="N108" i="20"/>
  <c r="M108" i="20"/>
  <c r="L108" i="20"/>
  <c r="P107" i="20"/>
  <c r="O107" i="20"/>
  <c r="N107" i="20"/>
  <c r="M107" i="20"/>
  <c r="L107" i="20"/>
  <c r="P106" i="20"/>
  <c r="O106" i="20"/>
  <c r="N106" i="20"/>
  <c r="M106" i="20"/>
  <c r="L106" i="20"/>
  <c r="P105" i="20"/>
  <c r="O105" i="20"/>
  <c r="N105" i="20"/>
  <c r="M105" i="20"/>
  <c r="L105" i="20"/>
  <c r="P104" i="20"/>
  <c r="O104" i="20"/>
  <c r="N104" i="20"/>
  <c r="M104" i="20"/>
  <c r="L104" i="20"/>
  <c r="P103" i="20"/>
  <c r="O103" i="20"/>
  <c r="N103" i="20"/>
  <c r="M103" i="20"/>
  <c r="L103" i="20"/>
  <c r="P102" i="20"/>
  <c r="O102" i="20"/>
  <c r="N102" i="20"/>
  <c r="M102" i="20"/>
  <c r="L102" i="20"/>
  <c r="P101" i="20"/>
  <c r="O101" i="20"/>
  <c r="N101" i="20"/>
  <c r="M101" i="20"/>
  <c r="L101" i="20"/>
  <c r="P100" i="20"/>
  <c r="O100" i="20"/>
  <c r="N100" i="20"/>
  <c r="M100" i="20"/>
  <c r="L100" i="20"/>
  <c r="P99" i="20"/>
  <c r="O99" i="20"/>
  <c r="N99" i="20"/>
  <c r="M99" i="20"/>
  <c r="L99" i="20"/>
  <c r="P98" i="20"/>
  <c r="O98" i="20"/>
  <c r="N98" i="20"/>
  <c r="M98" i="20"/>
  <c r="L98" i="20"/>
  <c r="P97" i="20"/>
  <c r="O97" i="20"/>
  <c r="N97" i="20"/>
  <c r="M97" i="20"/>
  <c r="L97" i="20"/>
  <c r="P96" i="20"/>
  <c r="O96" i="20"/>
  <c r="N96" i="20"/>
  <c r="M96" i="20"/>
  <c r="L96" i="20"/>
  <c r="P95" i="20"/>
  <c r="O95" i="20"/>
  <c r="N95" i="20"/>
  <c r="M95" i="20"/>
  <c r="L95" i="20"/>
  <c r="P94" i="20"/>
  <c r="O94" i="20"/>
  <c r="N94" i="20"/>
  <c r="M94" i="20"/>
  <c r="L94" i="20"/>
  <c r="P93" i="20"/>
  <c r="O93" i="20"/>
  <c r="N93" i="20"/>
  <c r="M93" i="20"/>
  <c r="L93" i="20"/>
  <c r="P92" i="20"/>
  <c r="O92" i="20"/>
  <c r="N92" i="20"/>
  <c r="M92" i="20"/>
  <c r="L92" i="20"/>
  <c r="P91" i="20"/>
  <c r="O91" i="20"/>
  <c r="N91" i="20"/>
  <c r="M91" i="20"/>
  <c r="L91" i="20"/>
  <c r="P90" i="20"/>
  <c r="O90" i="20"/>
  <c r="N90" i="20"/>
  <c r="M90" i="20"/>
  <c r="L90" i="20"/>
  <c r="P89" i="20"/>
  <c r="O89" i="20"/>
  <c r="N89" i="20"/>
  <c r="M89" i="20"/>
  <c r="L89" i="20"/>
  <c r="P88" i="20"/>
  <c r="O88" i="20"/>
  <c r="N88" i="20"/>
  <c r="M88" i="20"/>
  <c r="L88" i="20"/>
  <c r="P87" i="20"/>
  <c r="O87" i="20"/>
  <c r="N87" i="20"/>
  <c r="M87" i="20"/>
  <c r="L87" i="20"/>
  <c r="P86" i="20"/>
  <c r="O86" i="20"/>
  <c r="N86" i="20"/>
  <c r="M86" i="20"/>
  <c r="L86" i="20"/>
  <c r="P85" i="20"/>
  <c r="O85" i="20"/>
  <c r="N85" i="20"/>
  <c r="M85" i="20"/>
  <c r="L85" i="20"/>
  <c r="P84" i="20"/>
  <c r="O84" i="20"/>
  <c r="N84" i="20"/>
  <c r="M84" i="20"/>
  <c r="L84" i="20"/>
  <c r="P83" i="20"/>
  <c r="O83" i="20"/>
  <c r="N83" i="20"/>
  <c r="M83" i="20"/>
  <c r="L83" i="20"/>
  <c r="P82" i="20"/>
  <c r="O82" i="20"/>
  <c r="N82" i="20"/>
  <c r="M82" i="20"/>
  <c r="L82" i="20"/>
  <c r="P81" i="20"/>
  <c r="O81" i="20"/>
  <c r="N81" i="20"/>
  <c r="M81" i="20"/>
  <c r="L81" i="20"/>
  <c r="P80" i="20"/>
  <c r="O80" i="20"/>
  <c r="N80" i="20"/>
  <c r="M80" i="20"/>
  <c r="L80" i="20"/>
  <c r="P79" i="20"/>
  <c r="O79" i="20"/>
  <c r="N79" i="20"/>
  <c r="M79" i="20"/>
  <c r="L79" i="20"/>
  <c r="P78" i="20"/>
  <c r="O78" i="20"/>
  <c r="N78" i="20"/>
  <c r="M78" i="20"/>
  <c r="L78" i="20"/>
  <c r="P77" i="20"/>
  <c r="O77" i="20"/>
  <c r="N77" i="20"/>
  <c r="M77" i="20"/>
  <c r="L77" i="20"/>
  <c r="P76" i="20"/>
  <c r="O76" i="20"/>
  <c r="N76" i="20"/>
  <c r="M76" i="20"/>
  <c r="L76" i="20"/>
  <c r="P75" i="20"/>
  <c r="O75" i="20"/>
  <c r="N75" i="20"/>
  <c r="M75" i="20"/>
  <c r="L75" i="20"/>
  <c r="P74" i="20"/>
  <c r="O74" i="20"/>
  <c r="N74" i="20"/>
  <c r="M74" i="20"/>
  <c r="L74" i="20"/>
  <c r="P73" i="20"/>
  <c r="O73" i="20"/>
  <c r="N73" i="20"/>
  <c r="M73" i="20"/>
  <c r="L73" i="20"/>
  <c r="P72" i="20"/>
  <c r="O72" i="20"/>
  <c r="N72" i="20"/>
  <c r="M72" i="20"/>
  <c r="L72" i="20"/>
  <c r="P71" i="20"/>
  <c r="O71" i="20"/>
  <c r="N71" i="20"/>
  <c r="M71" i="20"/>
  <c r="L71" i="20"/>
  <c r="Q70" i="20"/>
  <c r="P70" i="20"/>
  <c r="O70" i="20"/>
  <c r="N70" i="20"/>
  <c r="M70" i="20"/>
  <c r="L70" i="20"/>
  <c r="P69" i="20"/>
  <c r="O69" i="20"/>
  <c r="N69" i="20"/>
  <c r="M69" i="20"/>
  <c r="L69" i="20"/>
  <c r="P68" i="20"/>
  <c r="O68" i="20"/>
  <c r="N68" i="20"/>
  <c r="M68" i="20"/>
  <c r="L68" i="20"/>
  <c r="P67" i="20"/>
  <c r="O67" i="20"/>
  <c r="N67" i="20"/>
  <c r="M67" i="20"/>
  <c r="L67" i="20"/>
  <c r="P66" i="20"/>
  <c r="O66" i="20"/>
  <c r="N66" i="20"/>
  <c r="M66" i="20"/>
  <c r="L66" i="20"/>
  <c r="P65" i="20"/>
  <c r="O65" i="20"/>
  <c r="N65" i="20"/>
  <c r="M65" i="20"/>
  <c r="L65" i="20"/>
  <c r="P64" i="20"/>
  <c r="O64" i="20"/>
  <c r="N64" i="20"/>
  <c r="M64" i="20"/>
  <c r="L64" i="20"/>
  <c r="P63" i="20"/>
  <c r="O63" i="20"/>
  <c r="N63" i="20"/>
  <c r="M63" i="20"/>
  <c r="L63" i="20"/>
  <c r="P62" i="20"/>
  <c r="O62" i="20"/>
  <c r="N62" i="20"/>
  <c r="M62" i="20"/>
  <c r="L62" i="20"/>
  <c r="P61" i="20"/>
  <c r="O61" i="20"/>
  <c r="N61" i="20"/>
  <c r="M61" i="20"/>
  <c r="L61" i="20"/>
  <c r="P60" i="20"/>
  <c r="O60" i="20"/>
  <c r="N60" i="20"/>
  <c r="M60" i="20"/>
  <c r="L60" i="20"/>
  <c r="P59" i="20"/>
  <c r="O59" i="20"/>
  <c r="N59" i="20"/>
  <c r="M59" i="20"/>
  <c r="L59" i="20"/>
  <c r="P58" i="20"/>
  <c r="O58" i="20"/>
  <c r="N58" i="20"/>
  <c r="M58" i="20"/>
  <c r="L58" i="20"/>
  <c r="P57" i="20"/>
  <c r="O57" i="20"/>
  <c r="N57" i="20"/>
  <c r="M57" i="20"/>
  <c r="L57" i="20"/>
  <c r="P56" i="20"/>
  <c r="O56" i="20"/>
  <c r="N56" i="20"/>
  <c r="M56" i="20"/>
  <c r="L56" i="20"/>
  <c r="P55" i="20"/>
  <c r="O55" i="20"/>
  <c r="N55" i="20"/>
  <c r="M55" i="20"/>
  <c r="L55" i="20"/>
  <c r="P54" i="20"/>
  <c r="O54" i="20"/>
  <c r="N54" i="20"/>
  <c r="M54" i="20"/>
  <c r="L54" i="20"/>
  <c r="P53" i="20"/>
  <c r="O53" i="20"/>
  <c r="N53" i="20"/>
  <c r="M53" i="20"/>
  <c r="L53" i="20"/>
  <c r="P52" i="20"/>
  <c r="O52" i="20"/>
  <c r="N52" i="20"/>
  <c r="M52" i="20"/>
  <c r="L52" i="20"/>
  <c r="P51" i="20"/>
  <c r="O51" i="20"/>
  <c r="N51" i="20"/>
  <c r="M51" i="20"/>
  <c r="L51" i="20"/>
  <c r="P50" i="20"/>
  <c r="O50" i="20"/>
  <c r="N50" i="20"/>
  <c r="M50" i="20"/>
  <c r="L50" i="20"/>
  <c r="P49" i="20"/>
  <c r="O49" i="20"/>
  <c r="N49" i="20"/>
  <c r="M49" i="20"/>
  <c r="L49" i="20"/>
  <c r="P48" i="20"/>
  <c r="O48" i="20"/>
  <c r="N48" i="20"/>
  <c r="M48" i="20"/>
  <c r="L48" i="20"/>
  <c r="P47" i="20"/>
  <c r="O47" i="20"/>
  <c r="N47" i="20"/>
  <c r="M47" i="20"/>
  <c r="L47" i="20"/>
  <c r="P46" i="20"/>
  <c r="O46" i="20"/>
  <c r="N46" i="20"/>
  <c r="M46" i="20"/>
  <c r="L46" i="20"/>
  <c r="P45" i="20"/>
  <c r="O45" i="20"/>
  <c r="N45" i="20"/>
  <c r="M45" i="20"/>
  <c r="L45" i="20"/>
  <c r="P44" i="20"/>
  <c r="O44" i="20"/>
  <c r="N44" i="20"/>
  <c r="M44" i="20"/>
  <c r="L44" i="20"/>
  <c r="P43" i="20"/>
  <c r="O43" i="20"/>
  <c r="N43" i="20"/>
  <c r="M43" i="20"/>
  <c r="L43" i="20"/>
  <c r="P42" i="20"/>
  <c r="O42" i="20"/>
  <c r="N42" i="20"/>
  <c r="M42" i="20"/>
  <c r="L42" i="20"/>
  <c r="P41" i="20"/>
  <c r="O41" i="20"/>
  <c r="N41" i="20"/>
  <c r="M41" i="20"/>
  <c r="L41" i="20"/>
  <c r="P40" i="20"/>
  <c r="O40" i="20"/>
  <c r="N40" i="20"/>
  <c r="M40" i="20"/>
  <c r="L40" i="20"/>
  <c r="P39" i="20"/>
  <c r="O39" i="20"/>
  <c r="N39" i="20"/>
  <c r="M39" i="20"/>
  <c r="L39" i="20"/>
  <c r="P38" i="20"/>
  <c r="O38" i="20"/>
  <c r="N38" i="20"/>
  <c r="M38" i="20"/>
  <c r="L38" i="20"/>
  <c r="P37" i="20"/>
  <c r="O37" i="20"/>
  <c r="N37" i="20"/>
  <c r="M37" i="20"/>
  <c r="L37" i="20"/>
  <c r="P36" i="20"/>
  <c r="O36" i="20"/>
  <c r="N36" i="20"/>
  <c r="M36" i="20"/>
  <c r="L36" i="20"/>
  <c r="P35" i="20"/>
  <c r="O35" i="20"/>
  <c r="N35" i="20"/>
  <c r="M35" i="20"/>
  <c r="L35" i="20"/>
  <c r="P34" i="20"/>
  <c r="O34" i="20"/>
  <c r="N34" i="20"/>
  <c r="M34" i="20"/>
  <c r="L34" i="20"/>
  <c r="P33" i="20"/>
  <c r="O33" i="20"/>
  <c r="N33" i="20"/>
  <c r="M33" i="20"/>
  <c r="L33" i="20"/>
  <c r="P32" i="20"/>
  <c r="O32" i="20"/>
  <c r="N32" i="20"/>
  <c r="M32" i="20"/>
  <c r="L32" i="20"/>
  <c r="P31" i="20"/>
  <c r="P30" i="20"/>
  <c r="P29" i="20"/>
  <c r="O29" i="20"/>
  <c r="N29" i="20"/>
  <c r="M29" i="20"/>
  <c r="L29" i="20"/>
  <c r="P28" i="20"/>
  <c r="O28" i="20"/>
  <c r="N28" i="20"/>
  <c r="M28" i="20"/>
  <c r="L28" i="20"/>
  <c r="P27" i="20"/>
  <c r="O27" i="20"/>
  <c r="N27" i="20"/>
  <c r="M27" i="20"/>
  <c r="L27" i="20"/>
  <c r="P26" i="20"/>
  <c r="O26" i="20"/>
  <c r="N26" i="20"/>
  <c r="M26" i="20"/>
  <c r="L26" i="20"/>
  <c r="P25" i="20"/>
  <c r="O25" i="20"/>
  <c r="N25" i="20"/>
  <c r="M25" i="20"/>
  <c r="L25" i="20"/>
  <c r="P24" i="20"/>
  <c r="O24" i="20"/>
  <c r="N24" i="20"/>
  <c r="M24" i="20"/>
  <c r="L24" i="20"/>
  <c r="P23" i="20"/>
  <c r="O23" i="20"/>
  <c r="N23" i="20"/>
  <c r="M23" i="20"/>
  <c r="L23" i="20"/>
  <c r="P22" i="20"/>
  <c r="O22" i="20"/>
  <c r="N22" i="20"/>
  <c r="M22" i="20"/>
  <c r="L22" i="20"/>
  <c r="P21" i="20"/>
  <c r="O21" i="20"/>
  <c r="N21" i="20"/>
  <c r="M21" i="20"/>
  <c r="L21" i="20"/>
  <c r="P20" i="20"/>
  <c r="P515" i="20" s="1"/>
  <c r="O20" i="20"/>
  <c r="N20" i="20"/>
  <c r="M20" i="20"/>
  <c r="L20" i="20"/>
  <c r="P19" i="20"/>
  <c r="O19" i="20"/>
  <c r="N19" i="20"/>
  <c r="M19" i="20"/>
  <c r="L19" i="20"/>
  <c r="P18" i="20"/>
  <c r="O18" i="20"/>
  <c r="O515" i="20" s="1"/>
  <c r="N18" i="20"/>
  <c r="N515" i="20" s="1"/>
  <c r="M18" i="20"/>
  <c r="M515" i="20" s="1"/>
  <c r="L18" i="20"/>
  <c r="L515" i="20" s="1"/>
  <c r="A114" i="20" l="1"/>
  <c r="A115" i="20" s="1"/>
  <c r="A116" i="20" s="1"/>
  <c r="A117" i="20" s="1"/>
  <c r="A118" i="20" s="1"/>
  <c r="A119" i="20" s="1"/>
  <c r="A120" i="20" s="1"/>
  <c r="A121" i="20" s="1"/>
  <c r="A122" i="20" s="1"/>
  <c r="A123" i="20" s="1"/>
  <c r="A124" i="20" s="1"/>
  <c r="A125" i="20" s="1"/>
  <c r="A126" i="20" s="1"/>
  <c r="A127" i="20" s="1"/>
  <c r="A128" i="20" s="1"/>
  <c r="A129" i="20" s="1"/>
  <c r="A130" i="20" s="1"/>
  <c r="A131" i="20" s="1"/>
  <c r="A132" i="20" s="1"/>
  <c r="A133" i="20" s="1"/>
  <c r="A134" i="20" s="1"/>
  <c r="A135" i="20" s="1"/>
  <c r="A136" i="20" s="1"/>
  <c r="A137" i="20" s="1"/>
  <c r="A138" i="20" s="1"/>
  <c r="A139" i="20" s="1"/>
  <c r="A140" i="20" s="1"/>
  <c r="A141" i="20" s="1"/>
  <c r="A142" i="20" s="1"/>
  <c r="A143" i="20" s="1"/>
  <c r="A144" i="20" s="1"/>
  <c r="A145" i="20" s="1"/>
  <c r="A146" i="20" s="1"/>
  <c r="A147" i="20" s="1"/>
  <c r="A148" i="20" s="1"/>
  <c r="A149" i="20" s="1"/>
  <c r="A150" i="20" s="1"/>
  <c r="A151" i="20" s="1"/>
  <c r="A152" i="20" s="1"/>
  <c r="A153" i="20" s="1"/>
  <c r="A154" i="20" s="1"/>
  <c r="A155" i="20" s="1"/>
  <c r="A156" i="20" s="1"/>
  <c r="A157" i="20" s="1"/>
  <c r="A158" i="20" s="1"/>
  <c r="A159" i="20" s="1"/>
  <c r="A160" i="20" s="1"/>
  <c r="A161" i="20" s="1"/>
  <c r="A162" i="20" s="1"/>
  <c r="A163" i="20" s="1"/>
  <c r="A164" i="20" s="1"/>
  <c r="A165" i="20" s="1"/>
  <c r="A166" i="20" s="1"/>
  <c r="A167" i="20" s="1"/>
  <c r="A168" i="20" s="1"/>
  <c r="A169" i="20" s="1"/>
  <c r="A170" i="20" s="1"/>
  <c r="A171" i="20" s="1"/>
  <c r="A172" i="20" s="1"/>
  <c r="A173" i="20" s="1"/>
  <c r="A174" i="20" s="1"/>
  <c r="A177" i="20" s="1"/>
  <c r="A178" i="20" s="1"/>
  <c r="A179" i="20" s="1"/>
  <c r="A180" i="20" s="1"/>
  <c r="A181" i="20" s="1"/>
  <c r="A182" i="20" s="1"/>
  <c r="A183" i="20" s="1"/>
  <c r="A184" i="20" s="1"/>
  <c r="A185" i="20" s="1"/>
  <c r="A186" i="20" s="1"/>
  <c r="A187" i="20" s="1"/>
  <c r="A188" i="20" s="1"/>
  <c r="A189" i="20" s="1"/>
  <c r="A190" i="20" s="1"/>
  <c r="A191" i="20" s="1"/>
  <c r="A192" i="20" s="1"/>
  <c r="A193" i="20" s="1"/>
  <c r="A194" i="20" s="1"/>
  <c r="A195" i="20" s="1"/>
  <c r="A196" i="20" s="1"/>
  <c r="A197" i="20" s="1"/>
  <c r="A198" i="20" s="1"/>
  <c r="A199" i="20" s="1"/>
  <c r="A200" i="20" s="1"/>
  <c r="A201" i="20" s="1"/>
  <c r="A202" i="20" s="1"/>
  <c r="A203" i="20" s="1"/>
  <c r="A204" i="20" s="1"/>
  <c r="A205" i="20" s="1"/>
  <c r="A206" i="20" s="1"/>
  <c r="A207" i="20" s="1"/>
  <c r="A208" i="20" s="1"/>
  <c r="A209" i="20" s="1"/>
  <c r="A210" i="20" s="1"/>
  <c r="A211" i="20" s="1"/>
  <c r="A212" i="20" s="1"/>
  <c r="A213" i="20" s="1"/>
  <c r="A214" i="20" s="1"/>
  <c r="A215" i="20" s="1"/>
  <c r="A216" i="20" s="1"/>
  <c r="A217" i="20" s="1"/>
  <c r="A218" i="20" s="1"/>
  <c r="A219" i="20" s="1"/>
  <c r="A220" i="20" s="1"/>
  <c r="A221" i="20" s="1"/>
  <c r="A222" i="20" s="1"/>
  <c r="A223" i="20" s="1"/>
  <c r="A224" i="20" s="1"/>
  <c r="A225" i="20" s="1"/>
  <c r="A226" i="20" s="1"/>
  <c r="A227" i="20" s="1"/>
  <c r="A228" i="20" s="1"/>
  <c r="A229" i="20" s="1"/>
  <c r="A230" i="20" s="1"/>
  <c r="A231" i="20" s="1"/>
  <c r="A232" i="20" s="1"/>
  <c r="A233" i="20" s="1"/>
  <c r="A234" i="20" s="1"/>
  <c r="A235" i="20" s="1"/>
  <c r="A236" i="20" s="1"/>
  <c r="A237" i="20" s="1"/>
  <c r="A238" i="20" s="1"/>
  <c r="A239" i="20" s="1"/>
  <c r="A240" i="20" s="1"/>
  <c r="A241" i="20" s="1"/>
  <c r="A242" i="20" s="1"/>
  <c r="A243" i="20" s="1"/>
  <c r="A244" i="20" s="1"/>
  <c r="A245" i="20" s="1"/>
  <c r="A248" i="20" s="1"/>
  <c r="A249" i="20" s="1"/>
  <c r="A250" i="20" s="1"/>
  <c r="A251" i="20" s="1"/>
  <c r="A252" i="20" s="1"/>
  <c r="A253" i="20" s="1"/>
  <c r="A254" i="20" s="1"/>
  <c r="A255" i="20" s="1"/>
  <c r="A256" i="20" s="1"/>
  <c r="A257" i="20" s="1"/>
  <c r="A258" i="20" s="1"/>
  <c r="A259" i="20" s="1"/>
  <c r="A260" i="20" s="1"/>
  <c r="A261" i="20" s="1"/>
  <c r="A262" i="20" s="1"/>
  <c r="A263" i="20" s="1"/>
  <c r="A264" i="20" s="1"/>
  <c r="A265" i="20" s="1"/>
  <c r="A266" i="20" s="1"/>
  <c r="A267" i="20" s="1"/>
  <c r="A268" i="20" s="1"/>
  <c r="A269" i="20" s="1"/>
  <c r="A270" i="20" s="1"/>
  <c r="A271" i="20" s="1"/>
  <c r="A272" i="20" s="1"/>
  <c r="A273" i="20" s="1"/>
  <c r="A274" i="20" s="1"/>
  <c r="A275" i="20" s="1"/>
  <c r="A276" i="20" s="1"/>
  <c r="A277" i="20" s="1"/>
  <c r="A278" i="20" s="1"/>
  <c r="A279" i="20" s="1"/>
  <c r="A280" i="20" s="1"/>
  <c r="A281" i="20" s="1"/>
  <c r="A282" i="20" s="1"/>
  <c r="A283" i="20" s="1"/>
  <c r="A284" i="20" s="1"/>
  <c r="A285" i="20" s="1"/>
  <c r="A286" i="20" s="1"/>
  <c r="A287" i="20" s="1"/>
  <c r="A288" i="20" s="1"/>
  <c r="A289" i="20" s="1"/>
  <c r="A290" i="20" s="1"/>
  <c r="A291" i="20" s="1"/>
  <c r="A292" i="20" s="1"/>
  <c r="A293" i="20" s="1"/>
  <c r="A294" i="20" s="1"/>
  <c r="A295" i="20" s="1"/>
  <c r="A296" i="20" s="1"/>
  <c r="A297" i="20" s="1"/>
  <c r="A298" i="20" s="1"/>
  <c r="A299" i="20" s="1"/>
  <c r="A300" i="20" s="1"/>
  <c r="A301" i="20" s="1"/>
  <c r="A302" i="20" s="1"/>
  <c r="A303" i="20" s="1"/>
  <c r="A304" i="20" s="1"/>
  <c r="A305" i="20" s="1"/>
  <c r="A306" i="20" s="1"/>
  <c r="A307" i="20" s="1"/>
  <c r="A308" i="20" s="1"/>
  <c r="A309" i="20" s="1"/>
  <c r="A310" i="20" s="1"/>
  <c r="A311" i="20" s="1"/>
  <c r="A312" i="20" s="1"/>
  <c r="A313" i="20" s="1"/>
  <c r="A314" i="20" s="1"/>
  <c r="A315" i="20" s="1"/>
  <c r="A316" i="20" s="1"/>
  <c r="A317" i="20" s="1"/>
  <c r="A318" i="20" s="1"/>
  <c r="A319" i="20" s="1"/>
  <c r="A320" i="20" s="1"/>
  <c r="A321" i="20" s="1"/>
  <c r="A322" i="20" s="1"/>
  <c r="A323" i="20" s="1"/>
  <c r="A324" i="20" s="1"/>
  <c r="A325" i="20" s="1"/>
  <c r="A326" i="20" s="1"/>
  <c r="A327" i="20" s="1"/>
  <c r="A328" i="20" s="1"/>
  <c r="A329" i="20" s="1"/>
  <c r="A330" i="20" s="1"/>
  <c r="A331" i="20" s="1"/>
  <c r="A332" i="20" s="1"/>
  <c r="A333" i="20" s="1"/>
  <c r="A336" i="20" s="1"/>
  <c r="A337" i="20" s="1"/>
  <c r="A338" i="20" s="1"/>
  <c r="A339" i="20" s="1"/>
  <c r="A340" i="20" s="1"/>
  <c r="A341" i="20" s="1"/>
  <c r="A342" i="20" s="1"/>
  <c r="A343" i="20" s="1"/>
  <c r="A344" i="20" s="1"/>
  <c r="A345" i="20" s="1"/>
  <c r="A346" i="20" s="1"/>
  <c r="A347" i="20" s="1"/>
  <c r="A348" i="20" s="1"/>
  <c r="A349" i="20" s="1"/>
  <c r="A350" i="20" s="1"/>
  <c r="A351" i="20" s="1"/>
  <c r="A352" i="20" s="1"/>
  <c r="A353" i="20" s="1"/>
  <c r="A354" i="20" s="1"/>
  <c r="A355" i="20" s="1"/>
  <c r="A356" i="20" s="1"/>
  <c r="A357" i="20" s="1"/>
  <c r="A358" i="20" s="1"/>
  <c r="A359" i="20" s="1"/>
  <c r="A360" i="20" s="1"/>
  <c r="A361" i="20" s="1"/>
  <c r="A362" i="20" s="1"/>
  <c r="A363" i="20" s="1"/>
  <c r="A364" i="20" s="1"/>
  <c r="A365" i="20" s="1"/>
  <c r="A366" i="20" s="1"/>
  <c r="A367" i="20" s="1"/>
  <c r="A368" i="20" s="1"/>
  <c r="A369" i="20" s="1"/>
  <c r="A370" i="20" s="1"/>
  <c r="A371" i="20" s="1"/>
  <c r="A372" i="20" s="1"/>
  <c r="A373" i="20" s="1"/>
  <c r="A374" i="20" s="1"/>
  <c r="A375" i="20" s="1"/>
  <c r="A376" i="20" s="1"/>
  <c r="A377" i="20" s="1"/>
  <c r="A378" i="20" s="1"/>
  <c r="A379" i="20" s="1"/>
  <c r="A380" i="20" s="1"/>
  <c r="A381" i="20" s="1"/>
  <c r="A382" i="20" s="1"/>
  <c r="A385" i="20" s="1"/>
  <c r="A386" i="20" s="1"/>
  <c r="A387" i="20" s="1"/>
  <c r="A388" i="20" s="1"/>
  <c r="A389" i="20" s="1"/>
  <c r="A390" i="20" s="1"/>
  <c r="A391" i="20" s="1"/>
  <c r="A392" i="20" s="1"/>
  <c r="A393" i="20" s="1"/>
  <c r="A394" i="20" s="1"/>
  <c r="A395" i="20" s="1"/>
  <c r="A396" i="20" s="1"/>
  <c r="A397" i="20" s="1"/>
  <c r="A398" i="20" s="1"/>
  <c r="A399" i="20" s="1"/>
  <c r="A400" i="20" s="1"/>
  <c r="A401" i="20" s="1"/>
  <c r="A402" i="20" s="1"/>
  <c r="A403" i="20" s="1"/>
  <c r="A404" i="20" s="1"/>
  <c r="A405" i="20" s="1"/>
  <c r="A406" i="20" s="1"/>
  <c r="A407" i="20" s="1"/>
  <c r="A408" i="20" s="1"/>
  <c r="A409" i="20" s="1"/>
  <c r="A410" i="20" s="1"/>
  <c r="A411" i="20" s="1"/>
  <c r="A412" i="20" s="1"/>
  <c r="A413" i="20" s="1"/>
  <c r="A414" i="20" s="1"/>
  <c r="A415" i="20" s="1"/>
  <c r="A416" i="20" s="1"/>
  <c r="A417" i="20" s="1"/>
  <c r="A418" i="20" s="1"/>
  <c r="A419" i="20" s="1"/>
  <c r="A420" i="20" s="1"/>
  <c r="A421" i="20" s="1"/>
  <c r="A422" i="20" s="1"/>
  <c r="A423" i="20" s="1"/>
  <c r="A424" i="20" s="1"/>
  <c r="A425" i="20" s="1"/>
  <c r="A426" i="20" s="1"/>
  <c r="A427" i="20" s="1"/>
  <c r="A428" i="20" s="1"/>
  <c r="A429" i="20" s="1"/>
  <c r="A430" i="20" s="1"/>
  <c r="A431" i="20" s="1"/>
  <c r="A432" i="20" s="1"/>
  <c r="A433" i="20" s="1"/>
  <c r="A434" i="20" s="1"/>
  <c r="A435" i="20" s="1"/>
  <c r="A436" i="20" s="1"/>
  <c r="A437" i="20" s="1"/>
  <c r="A438" i="20" s="1"/>
  <c r="A441" i="20" s="1"/>
  <c r="A442" i="20" s="1"/>
  <c r="A443" i="20" s="1"/>
  <c r="A444" i="20" s="1"/>
  <c r="A445" i="20" s="1"/>
  <c r="A446" i="20" s="1"/>
  <c r="A447" i="20" s="1"/>
  <c r="A448" i="20" s="1"/>
  <c r="A449" i="20" s="1"/>
  <c r="A450" i="20" s="1"/>
  <c r="A451" i="20" s="1"/>
  <c r="A452" i="20" s="1"/>
  <c r="A453" i="20" s="1"/>
  <c r="A454" i="20" s="1"/>
  <c r="A455" i="20" s="1"/>
  <c r="A456" i="20" s="1"/>
  <c r="A457" i="20" s="1"/>
  <c r="A458" i="20" s="1"/>
  <c r="A459" i="20" s="1"/>
  <c r="A460" i="20" s="1"/>
  <c r="A461" i="20" s="1"/>
  <c r="A462" i="20" s="1"/>
  <c r="A463" i="20" s="1"/>
  <c r="A464" i="20" s="1"/>
  <c r="A465" i="20" s="1"/>
  <c r="A466" i="20" s="1"/>
  <c r="A467" i="20" s="1"/>
  <c r="A468" i="20" s="1"/>
  <c r="A469" i="20" s="1"/>
  <c r="A470" i="20" s="1"/>
  <c r="A471" i="20" s="1"/>
  <c r="A472" i="20" s="1"/>
  <c r="A473" i="20" s="1"/>
  <c r="A474" i="20" s="1"/>
  <c r="A475" i="20" s="1"/>
  <c r="A476" i="20" s="1"/>
  <c r="A477" i="20" s="1"/>
  <c r="A478" i="20" s="1"/>
  <c r="A479" i="20" s="1"/>
  <c r="A480" i="20" s="1"/>
  <c r="A481" i="20" s="1"/>
  <c r="A482" i="20" s="1"/>
  <c r="A483" i="20" s="1"/>
  <c r="A484" i="20" s="1"/>
  <c r="A485" i="20" s="1"/>
  <c r="A486" i="20" s="1"/>
  <c r="A487" i="20" s="1"/>
  <c r="A488" i="20" s="1"/>
  <c r="A489" i="20" s="1"/>
  <c r="A490" i="20" s="1"/>
  <c r="A491" i="20" s="1"/>
  <c r="A492" i="20" s="1"/>
  <c r="A493" i="20" s="1"/>
  <c r="A494" i="20" s="1"/>
  <c r="A495" i="20" s="1"/>
  <c r="A496" i="20" s="1"/>
  <c r="A497" i="20" s="1"/>
  <c r="A498" i="20" s="1"/>
  <c r="A499" i="20" s="1"/>
  <c r="A500" i="20" s="1"/>
  <c r="A501" i="20" s="1"/>
  <c r="A502" i="20" s="1"/>
  <c r="A503" i="20" s="1"/>
  <c r="A504" i="20" s="1"/>
  <c r="A505" i="20" s="1"/>
  <c r="A506" i="20" s="1"/>
  <c r="A507" i="20" s="1"/>
  <c r="A508" i="20" s="1"/>
  <c r="A509" i="20" s="1"/>
  <c r="A510" i="20" s="1"/>
  <c r="A511" i="20" s="1"/>
  <c r="A512" i="20" s="1"/>
  <c r="A513" i="20" s="1"/>
  <c r="A514" i="20" s="1"/>
  <c r="R111" i="20"/>
  <c r="U438" i="20"/>
  <c r="R438" i="20"/>
  <c r="T438" i="20"/>
  <c r="V438" i="20" s="1"/>
  <c r="U111" i="20"/>
  <c r="T176" i="20"/>
  <c r="V176" i="20" s="1"/>
  <c r="T219" i="20"/>
  <c r="V219" i="20" s="1"/>
  <c r="T256" i="20"/>
  <c r="V256" i="20" s="1"/>
  <c r="T264" i="20"/>
  <c r="V264" i="20" s="1"/>
  <c r="T234" i="20"/>
  <c r="V234" i="20" s="1"/>
  <c r="T247" i="20"/>
  <c r="V247" i="20" s="1"/>
  <c r="T352" i="20"/>
  <c r="V352" i="20" s="1"/>
  <c r="T422" i="20"/>
  <c r="V422" i="20" s="1"/>
  <c r="T71" i="20"/>
  <c r="V71" i="20" s="1"/>
  <c r="U205" i="20"/>
  <c r="U217" i="20"/>
  <c r="U262" i="20"/>
  <c r="T181" i="20"/>
  <c r="V181" i="20" s="1"/>
  <c r="U213" i="20"/>
  <c r="U225" i="20"/>
  <c r="T311" i="20"/>
  <c r="V311" i="20" s="1"/>
  <c r="T190" i="20"/>
  <c r="V190" i="20" s="1"/>
  <c r="T70" i="20"/>
  <c r="V70" i="20" s="1"/>
  <c r="T204" i="20"/>
  <c r="V204" i="20" s="1"/>
  <c r="T144" i="20"/>
  <c r="V144" i="20" s="1"/>
  <c r="T168" i="20"/>
  <c r="V168" i="20" s="1"/>
  <c r="T188" i="20"/>
  <c r="V188" i="20" s="1"/>
  <c r="T200" i="20"/>
  <c r="V200" i="20" s="1"/>
  <c r="U33" i="20"/>
  <c r="R119" i="20"/>
  <c r="T138" i="20"/>
  <c r="V138" i="20" s="1"/>
  <c r="U161" i="20"/>
  <c r="U475" i="20"/>
  <c r="T62" i="20"/>
  <c r="V62" i="20" s="1"/>
  <c r="T421" i="20"/>
  <c r="V421" i="20" s="1"/>
  <c r="U71" i="20"/>
  <c r="R266" i="20"/>
  <c r="U468" i="20"/>
  <c r="U182" i="20"/>
  <c r="U314" i="20"/>
  <c r="U64" i="20"/>
  <c r="U417" i="20"/>
  <c r="T59" i="20"/>
  <c r="V59" i="20" s="1"/>
  <c r="T496" i="20"/>
  <c r="V496" i="20" s="1"/>
  <c r="T26" i="20"/>
  <c r="V26" i="20" s="1"/>
  <c r="U256" i="20"/>
  <c r="T281" i="20"/>
  <c r="V281" i="20" s="1"/>
  <c r="T317" i="20"/>
  <c r="V317" i="20" s="1"/>
  <c r="T467" i="20"/>
  <c r="V467" i="20" s="1"/>
  <c r="T491" i="20"/>
  <c r="V491" i="20" s="1"/>
  <c r="T184" i="20"/>
  <c r="V184" i="20" s="1"/>
  <c r="T244" i="20"/>
  <c r="V244" i="20" s="1"/>
  <c r="T257" i="20"/>
  <c r="V257" i="20" s="1"/>
  <c r="T338" i="20"/>
  <c r="V338" i="20" s="1"/>
  <c r="T387" i="20"/>
  <c r="V387" i="20" s="1"/>
  <c r="T72" i="20"/>
  <c r="V72" i="20" s="1"/>
  <c r="T84" i="20"/>
  <c r="V84" i="20" s="1"/>
  <c r="R143" i="20"/>
  <c r="U502" i="20"/>
  <c r="U235" i="20"/>
  <c r="U414" i="20"/>
  <c r="U46" i="20"/>
  <c r="U70" i="20"/>
  <c r="T82" i="20"/>
  <c r="V82" i="20" s="1"/>
  <c r="U122" i="20"/>
  <c r="U192" i="20"/>
  <c r="T44" i="20"/>
  <c r="V44" i="20" s="1"/>
  <c r="U106" i="20"/>
  <c r="T120" i="20"/>
  <c r="V120" i="20" s="1"/>
  <c r="T300" i="20"/>
  <c r="V300" i="20" s="1"/>
  <c r="U307" i="20"/>
  <c r="U319" i="20"/>
  <c r="T428" i="20"/>
  <c r="V428" i="20" s="1"/>
  <c r="T442" i="20"/>
  <c r="V442" i="20" s="1"/>
  <c r="T108" i="20"/>
  <c r="V108" i="20" s="1"/>
  <c r="U420" i="20"/>
  <c r="R465" i="20"/>
  <c r="U472" i="20"/>
  <c r="U345" i="20"/>
  <c r="T453" i="20"/>
  <c r="V453" i="20" s="1"/>
  <c r="T124" i="20"/>
  <c r="V124" i="20" s="1"/>
  <c r="U242" i="20"/>
  <c r="T318" i="20"/>
  <c r="V318" i="20" s="1"/>
  <c r="U338" i="20"/>
  <c r="T343" i="20"/>
  <c r="V343" i="20" s="1"/>
  <c r="T465" i="20"/>
  <c r="V465" i="20" s="1"/>
  <c r="U282" i="20"/>
  <c r="T436" i="20"/>
  <c r="V436" i="20" s="1"/>
  <c r="R478" i="20"/>
  <c r="U89" i="20"/>
  <c r="T94" i="20"/>
  <c r="V94" i="20" s="1"/>
  <c r="U172" i="20"/>
  <c r="U180" i="20"/>
  <c r="T240" i="20"/>
  <c r="V240" i="20" s="1"/>
  <c r="U440" i="20"/>
  <c r="U492" i="20"/>
  <c r="T186" i="20"/>
  <c r="V186" i="20" s="1"/>
  <c r="T354" i="20"/>
  <c r="V354" i="20" s="1"/>
  <c r="T366" i="20"/>
  <c r="V366" i="20" s="1"/>
  <c r="T397" i="20"/>
  <c r="V397" i="20" s="1"/>
  <c r="T415" i="20"/>
  <c r="V415" i="20" s="1"/>
  <c r="U454" i="20"/>
  <c r="T100" i="20"/>
  <c r="V100" i="20" s="1"/>
  <c r="T327" i="20"/>
  <c r="V327" i="20" s="1"/>
  <c r="T337" i="20"/>
  <c r="V337" i="20" s="1"/>
  <c r="T380" i="20"/>
  <c r="V380" i="20" s="1"/>
  <c r="U478" i="20"/>
  <c r="T232" i="20"/>
  <c r="V232" i="20" s="1"/>
  <c r="U234" i="20"/>
  <c r="T373" i="20"/>
  <c r="V373" i="20" s="1"/>
  <c r="T389" i="20"/>
  <c r="V389" i="20" s="1"/>
  <c r="T423" i="20"/>
  <c r="V423" i="20" s="1"/>
  <c r="R103" i="20"/>
  <c r="T222" i="20"/>
  <c r="V222" i="20" s="1"/>
  <c r="T299" i="20"/>
  <c r="V299" i="20" s="1"/>
  <c r="R314" i="20"/>
  <c r="U369" i="20"/>
  <c r="R409" i="20"/>
  <c r="U460" i="20"/>
  <c r="T472" i="20"/>
  <c r="V472" i="20" s="1"/>
  <c r="U299" i="20"/>
  <c r="U65" i="20"/>
  <c r="T74" i="20"/>
  <c r="V74" i="20" s="1"/>
  <c r="T101" i="20"/>
  <c r="V101" i="20" s="1"/>
  <c r="T148" i="20"/>
  <c r="V148" i="20" s="1"/>
  <c r="U174" i="20"/>
  <c r="T196" i="20"/>
  <c r="U206" i="20"/>
  <c r="T211" i="20"/>
  <c r="V211" i="20" s="1"/>
  <c r="T344" i="20"/>
  <c r="V344" i="20" s="1"/>
  <c r="U367" i="20"/>
  <c r="T388" i="20"/>
  <c r="V388" i="20" s="1"/>
  <c r="T401" i="20"/>
  <c r="V401" i="20" s="1"/>
  <c r="U404" i="20"/>
  <c r="R473" i="20"/>
  <c r="T484" i="20"/>
  <c r="V484" i="20" s="1"/>
  <c r="R141" i="20"/>
  <c r="R165" i="20"/>
  <c r="U220" i="20"/>
  <c r="T293" i="20"/>
  <c r="V293" i="20" s="1"/>
  <c r="U295" i="20"/>
  <c r="T305" i="20"/>
  <c r="V305" i="20" s="1"/>
  <c r="T342" i="20"/>
  <c r="V342" i="20" s="1"/>
  <c r="U430" i="20"/>
  <c r="R459" i="20"/>
  <c r="T513" i="20"/>
  <c r="V513" i="20" s="1"/>
  <c r="U100" i="20"/>
  <c r="U48" i="20"/>
  <c r="T68" i="20"/>
  <c r="V68" i="20" s="1"/>
  <c r="T75" i="20"/>
  <c r="V75" i="20" s="1"/>
  <c r="T87" i="20"/>
  <c r="V87" i="20" s="1"/>
  <c r="T146" i="20"/>
  <c r="V146" i="20" s="1"/>
  <c r="U162" i="20"/>
  <c r="T221" i="20"/>
  <c r="V221" i="20" s="1"/>
  <c r="T230" i="20"/>
  <c r="V230" i="20" s="1"/>
  <c r="R264" i="20"/>
  <c r="R269" i="20"/>
  <c r="T271" i="20"/>
  <c r="V271" i="20" s="1"/>
  <c r="R278" i="20"/>
  <c r="T283" i="20"/>
  <c r="V283" i="20" s="1"/>
  <c r="T295" i="20"/>
  <c r="V295" i="20" s="1"/>
  <c r="U300" i="20"/>
  <c r="T386" i="20"/>
  <c r="V386" i="20" s="1"/>
  <c r="U388" i="20"/>
  <c r="U409" i="20"/>
  <c r="T461" i="20"/>
  <c r="V461" i="20" s="1"/>
  <c r="R513" i="20"/>
  <c r="U88" i="20"/>
  <c r="R37" i="20"/>
  <c r="U258" i="20"/>
  <c r="R332" i="20"/>
  <c r="R373" i="20"/>
  <c r="R410" i="20"/>
  <c r="U487" i="20"/>
  <c r="U222" i="20"/>
  <c r="R313" i="20"/>
  <c r="T497" i="20"/>
  <c r="V497" i="20" s="1"/>
  <c r="U18" i="20"/>
  <c r="T25" i="20"/>
  <c r="V25" i="20" s="1"/>
  <c r="T61" i="20"/>
  <c r="V61" i="20" s="1"/>
  <c r="T64" i="20"/>
  <c r="V64" i="20" s="1"/>
  <c r="T80" i="20"/>
  <c r="V80" i="20" s="1"/>
  <c r="T92" i="20"/>
  <c r="V92" i="20" s="1"/>
  <c r="T95" i="20"/>
  <c r="V95" i="20" s="1"/>
  <c r="T104" i="20"/>
  <c r="V104" i="20" s="1"/>
  <c r="U132" i="20"/>
  <c r="T135" i="20"/>
  <c r="V135" i="20" s="1"/>
  <c r="T142" i="20"/>
  <c r="V142" i="20" s="1"/>
  <c r="U146" i="20"/>
  <c r="U170" i="20"/>
  <c r="T217" i="20"/>
  <c r="V217" i="20" s="1"/>
  <c r="U240" i="20"/>
  <c r="U253" i="20"/>
  <c r="U286" i="20"/>
  <c r="U335" i="20"/>
  <c r="U373" i="20"/>
  <c r="U389" i="20"/>
  <c r="T410" i="20"/>
  <c r="V410" i="20" s="1"/>
  <c r="T490" i="20"/>
  <c r="V490" i="20" s="1"/>
  <c r="U497" i="20"/>
  <c r="U23" i="20"/>
  <c r="R40" i="20"/>
  <c r="U92" i="20"/>
  <c r="U125" i="20"/>
  <c r="T156" i="20"/>
  <c r="V156" i="20" s="1"/>
  <c r="U226" i="20"/>
  <c r="T238" i="20"/>
  <c r="V238" i="20" s="1"/>
  <c r="R323" i="20"/>
  <c r="R374" i="20"/>
  <c r="U436" i="20"/>
  <c r="U42" i="20"/>
  <c r="U45" i="20"/>
  <c r="T105" i="20"/>
  <c r="V105" i="20" s="1"/>
  <c r="T114" i="20"/>
  <c r="V114" i="20" s="1"/>
  <c r="T133" i="20"/>
  <c r="V133" i="20" s="1"/>
  <c r="T191" i="20"/>
  <c r="V191" i="20" s="1"/>
  <c r="R234" i="20"/>
  <c r="U272" i="20"/>
  <c r="T277" i="20"/>
  <c r="V277" i="20" s="1"/>
  <c r="T301" i="20"/>
  <c r="V301" i="20" s="1"/>
  <c r="T316" i="20"/>
  <c r="V316" i="20" s="1"/>
  <c r="U332" i="20"/>
  <c r="T348" i="20"/>
  <c r="V348" i="20" s="1"/>
  <c r="U352" i="20"/>
  <c r="T355" i="20"/>
  <c r="V355" i="20" s="1"/>
  <c r="U359" i="20"/>
  <c r="R367" i="20"/>
  <c r="U374" i="20"/>
  <c r="T404" i="20"/>
  <c r="V404" i="20" s="1"/>
  <c r="T77" i="20"/>
  <c r="V77" i="20" s="1"/>
  <c r="R58" i="20"/>
  <c r="U58" i="20"/>
  <c r="T19" i="20"/>
  <c r="V19" i="20" s="1"/>
  <c r="R166" i="20"/>
  <c r="T20" i="20"/>
  <c r="V20" i="20" s="1"/>
  <c r="R34" i="20"/>
  <c r="U39" i="20"/>
  <c r="U94" i="20"/>
  <c r="T147" i="20"/>
  <c r="V147" i="20" s="1"/>
  <c r="T185" i="20"/>
  <c r="V185" i="20" s="1"/>
  <c r="U189" i="20"/>
  <c r="U198" i="20"/>
  <c r="T201" i="20"/>
  <c r="V201" i="20" s="1"/>
  <c r="T210" i="20"/>
  <c r="V210" i="20" s="1"/>
  <c r="T227" i="20"/>
  <c r="V227" i="20" s="1"/>
  <c r="T251" i="20"/>
  <c r="V251" i="20" s="1"/>
  <c r="T319" i="20"/>
  <c r="V319" i="20" s="1"/>
  <c r="T329" i="20"/>
  <c r="V329" i="20" s="1"/>
  <c r="U361" i="20"/>
  <c r="U382" i="20"/>
  <c r="T400" i="20"/>
  <c r="V400" i="20" s="1"/>
  <c r="T414" i="20"/>
  <c r="V414" i="20" s="1"/>
  <c r="T433" i="20"/>
  <c r="V433" i="20" s="1"/>
  <c r="U480" i="20"/>
  <c r="T501" i="20"/>
  <c r="V501" i="20" s="1"/>
  <c r="U21" i="20"/>
  <c r="T28" i="20"/>
  <c r="V28" i="20" s="1"/>
  <c r="U32" i="20"/>
  <c r="T93" i="20"/>
  <c r="V93" i="20" s="1"/>
  <c r="T107" i="20"/>
  <c r="V107" i="20" s="1"/>
  <c r="U115" i="20"/>
  <c r="R130" i="20"/>
  <c r="U136" i="20"/>
  <c r="U154" i="20"/>
  <c r="T171" i="20"/>
  <c r="V171" i="20" s="1"/>
  <c r="T197" i="20"/>
  <c r="V197" i="20" s="1"/>
  <c r="U208" i="20"/>
  <c r="R211" i="20"/>
  <c r="U283" i="20"/>
  <c r="R307" i="20"/>
  <c r="U357" i="20"/>
  <c r="U375" i="20"/>
  <c r="U393" i="20"/>
  <c r="R408" i="20"/>
  <c r="U426" i="20"/>
  <c r="R442" i="20"/>
  <c r="T454" i="20"/>
  <c r="V454" i="20" s="1"/>
  <c r="R474" i="20"/>
  <c r="U483" i="20"/>
  <c r="R486" i="20"/>
  <c r="U490" i="20"/>
  <c r="U509" i="20"/>
  <c r="U511" i="20"/>
  <c r="U44" i="20"/>
  <c r="T47" i="20"/>
  <c r="V47" i="20" s="1"/>
  <c r="T56" i="20"/>
  <c r="V56" i="20" s="1"/>
  <c r="T76" i="20"/>
  <c r="V76" i="20" s="1"/>
  <c r="U81" i="20"/>
  <c r="T83" i="20"/>
  <c r="V83" i="20" s="1"/>
  <c r="R88" i="20"/>
  <c r="U104" i="20"/>
  <c r="T116" i="20"/>
  <c r="V116" i="20" s="1"/>
  <c r="R118" i="20"/>
  <c r="T132" i="20"/>
  <c r="V132" i="20" s="1"/>
  <c r="U178" i="20"/>
  <c r="U194" i="20"/>
  <c r="T206" i="20"/>
  <c r="V206" i="20" s="1"/>
  <c r="T218" i="20"/>
  <c r="V218" i="20" s="1"/>
  <c r="T258" i="20"/>
  <c r="V258" i="20" s="1"/>
  <c r="U260" i="20"/>
  <c r="U337" i="20"/>
  <c r="R358" i="20"/>
  <c r="U398" i="20"/>
  <c r="U406" i="20"/>
  <c r="T408" i="20"/>
  <c r="V408" i="20" s="1"/>
  <c r="T429" i="20"/>
  <c r="V429" i="20" s="1"/>
  <c r="U444" i="20"/>
  <c r="T456" i="20"/>
  <c r="V456" i="20" s="1"/>
  <c r="U474" i="20"/>
  <c r="T495" i="20"/>
  <c r="V495" i="20" s="1"/>
  <c r="R32" i="20"/>
  <c r="R504" i="20"/>
  <c r="U56" i="20"/>
  <c r="R61" i="20"/>
  <c r="U83" i="20"/>
  <c r="T88" i="20"/>
  <c r="V88" i="20" s="1"/>
  <c r="T102" i="20"/>
  <c r="V102" i="20" s="1"/>
  <c r="T118" i="20"/>
  <c r="V118" i="20" s="1"/>
  <c r="U134" i="20"/>
  <c r="U143" i="20"/>
  <c r="T164" i="20"/>
  <c r="V164" i="20" s="1"/>
  <c r="R195" i="20"/>
  <c r="U209" i="20"/>
  <c r="U232" i="20"/>
  <c r="R282" i="20"/>
  <c r="R318" i="20"/>
  <c r="U320" i="20"/>
  <c r="U376" i="20"/>
  <c r="U394" i="20"/>
  <c r="R468" i="20"/>
  <c r="U481" i="20"/>
  <c r="R311" i="20"/>
  <c r="R388" i="20"/>
  <c r="T507" i="20"/>
  <c r="V507" i="20" s="1"/>
  <c r="R185" i="20"/>
  <c r="R472" i="20"/>
  <c r="R121" i="20"/>
  <c r="U130" i="20"/>
  <c r="U160" i="20"/>
  <c r="U186" i="20"/>
  <c r="U202" i="20"/>
  <c r="U223" i="20"/>
  <c r="U230" i="20"/>
  <c r="R254" i="20"/>
  <c r="R256" i="20"/>
  <c r="R338" i="20"/>
  <c r="U59" i="20"/>
  <c r="U66" i="20"/>
  <c r="U68" i="20"/>
  <c r="U98" i="20"/>
  <c r="U116" i="20"/>
  <c r="T169" i="20"/>
  <c r="V169" i="20" s="1"/>
  <c r="T214" i="20"/>
  <c r="V214" i="20" s="1"/>
  <c r="T228" i="20"/>
  <c r="V228" i="20" s="1"/>
  <c r="U247" i="20"/>
  <c r="T252" i="20"/>
  <c r="V252" i="20" s="1"/>
  <c r="T270" i="20"/>
  <c r="V270" i="20" s="1"/>
  <c r="R275" i="20"/>
  <c r="U277" i="20"/>
  <c r="U284" i="20"/>
  <c r="T289" i="20"/>
  <c r="V289" i="20" s="1"/>
  <c r="T307" i="20"/>
  <c r="V307" i="20" s="1"/>
  <c r="U351" i="20"/>
  <c r="U365" i="20"/>
  <c r="R418" i="20"/>
  <c r="T434" i="20"/>
  <c r="V434" i="20" s="1"/>
  <c r="T466" i="20"/>
  <c r="V466" i="20" s="1"/>
  <c r="U482" i="20"/>
  <c r="U491" i="20"/>
  <c r="U498" i="20"/>
  <c r="T31" i="20"/>
  <c r="V31" i="20" s="1"/>
  <c r="T38" i="20"/>
  <c r="V38" i="20" s="1"/>
  <c r="U52" i="20"/>
  <c r="U79" i="20"/>
  <c r="T96" i="20"/>
  <c r="V96" i="20" s="1"/>
  <c r="R124" i="20"/>
  <c r="U128" i="20"/>
  <c r="U148" i="20"/>
  <c r="R151" i="20"/>
  <c r="T177" i="20"/>
  <c r="V177" i="20" s="1"/>
  <c r="U195" i="20"/>
  <c r="R268" i="20"/>
  <c r="U270" i="20"/>
  <c r="T275" i="20"/>
  <c r="V275" i="20" s="1"/>
  <c r="U280" i="20"/>
  <c r="U305" i="20"/>
  <c r="R319" i="20"/>
  <c r="T323" i="20"/>
  <c r="V323" i="20" s="1"/>
  <c r="U330" i="20"/>
  <c r="T349" i="20"/>
  <c r="V349" i="20" s="1"/>
  <c r="T356" i="20"/>
  <c r="V356" i="20" s="1"/>
  <c r="R381" i="20"/>
  <c r="U418" i="20"/>
  <c r="U434" i="20"/>
  <c r="T489" i="20"/>
  <c r="V489" i="20" s="1"/>
  <c r="R508" i="20"/>
  <c r="U90" i="20"/>
  <c r="R22" i="20"/>
  <c r="T27" i="20"/>
  <c r="V27" i="20" s="1"/>
  <c r="T50" i="20"/>
  <c r="V50" i="20" s="1"/>
  <c r="U77" i="20"/>
  <c r="T89" i="20"/>
  <c r="V89" i="20" s="1"/>
  <c r="T106" i="20"/>
  <c r="V106" i="20" s="1"/>
  <c r="U110" i="20"/>
  <c r="T126" i="20"/>
  <c r="V126" i="20" s="1"/>
  <c r="T158" i="20"/>
  <c r="V158" i="20" s="1"/>
  <c r="U163" i="20"/>
  <c r="T174" i="20"/>
  <c r="V174" i="20" s="1"/>
  <c r="U177" i="20"/>
  <c r="U200" i="20"/>
  <c r="T215" i="20"/>
  <c r="V215" i="20" s="1"/>
  <c r="R248" i="20"/>
  <c r="U275" i="20"/>
  <c r="R299" i="20"/>
  <c r="U323" i="20"/>
  <c r="R331" i="20"/>
  <c r="U333" i="20"/>
  <c r="T336" i="20"/>
  <c r="V336" i="20" s="1"/>
  <c r="U347" i="20"/>
  <c r="U349" i="20"/>
  <c r="U368" i="20"/>
  <c r="U381" i="20"/>
  <c r="T399" i="20"/>
  <c r="V399" i="20" s="1"/>
  <c r="U405" i="20"/>
  <c r="U411" i="20"/>
  <c r="T416" i="20"/>
  <c r="V416" i="20" s="1"/>
  <c r="U423" i="20"/>
  <c r="T435" i="20"/>
  <c r="V435" i="20" s="1"/>
  <c r="T460" i="20"/>
  <c r="V460" i="20" s="1"/>
  <c r="U464" i="20"/>
  <c r="U485" i="20"/>
  <c r="U22" i="20"/>
  <c r="T39" i="20"/>
  <c r="V39" i="20" s="1"/>
  <c r="U43" i="20"/>
  <c r="U53" i="20"/>
  <c r="R64" i="20"/>
  <c r="U69" i="20"/>
  <c r="R99" i="20"/>
  <c r="U126" i="20"/>
  <c r="T136" i="20"/>
  <c r="V136" i="20" s="1"/>
  <c r="U140" i="20"/>
  <c r="T154" i="20"/>
  <c r="V154" i="20" s="1"/>
  <c r="U158" i="20"/>
  <c r="T205" i="20"/>
  <c r="V205" i="20" s="1"/>
  <c r="U215" i="20"/>
  <c r="U233" i="20"/>
  <c r="U285" i="20"/>
  <c r="U287" i="20"/>
  <c r="U290" i="20"/>
  <c r="U303" i="20"/>
  <c r="U331" i="20"/>
  <c r="R336" i="20"/>
  <c r="T350" i="20"/>
  <c r="V350" i="20" s="1"/>
  <c r="T364" i="20"/>
  <c r="V364" i="20" s="1"/>
  <c r="U377" i="20"/>
  <c r="U428" i="20"/>
  <c r="U443" i="20"/>
  <c r="T448" i="20"/>
  <c r="V448" i="20" s="1"/>
  <c r="T455" i="20"/>
  <c r="V455" i="20" s="1"/>
  <c r="R467" i="20"/>
  <c r="U469" i="20"/>
  <c r="T474" i="20"/>
  <c r="V474" i="20" s="1"/>
  <c r="T478" i="20"/>
  <c r="V478" i="20" s="1"/>
  <c r="R480" i="20"/>
  <c r="R483" i="20"/>
  <c r="U503" i="20"/>
  <c r="T508" i="20"/>
  <c r="V508" i="20" s="1"/>
  <c r="U51" i="20"/>
  <c r="U121" i="20"/>
  <c r="T131" i="20"/>
  <c r="V131" i="20" s="1"/>
  <c r="R131" i="20"/>
  <c r="R135" i="20"/>
  <c r="R187" i="20"/>
  <c r="T189" i="20"/>
  <c r="V189" i="20" s="1"/>
  <c r="R189" i="20"/>
  <c r="R191" i="20"/>
  <c r="R230" i="20"/>
  <c r="R296" i="20"/>
  <c r="U316" i="20"/>
  <c r="R337" i="20"/>
  <c r="U392" i="20"/>
  <c r="U412" i="20"/>
  <c r="U455" i="20"/>
  <c r="U504" i="20"/>
  <c r="U40" i="20"/>
  <c r="U47" i="20"/>
  <c r="T119" i="20"/>
  <c r="V119" i="20" s="1"/>
  <c r="U133" i="20"/>
  <c r="T153" i="20"/>
  <c r="V153" i="20" s="1"/>
  <c r="R153" i="20"/>
  <c r="T157" i="20"/>
  <c r="V157" i="20" s="1"/>
  <c r="R208" i="20"/>
  <c r="T231" i="20"/>
  <c r="V231" i="20" s="1"/>
  <c r="R231" i="20"/>
  <c r="R265" i="20"/>
  <c r="U267" i="20"/>
  <c r="R289" i="20"/>
  <c r="U294" i="20"/>
  <c r="R357" i="20"/>
  <c r="U364" i="20"/>
  <c r="T391" i="20"/>
  <c r="V391" i="20" s="1"/>
  <c r="U408" i="20"/>
  <c r="T449" i="20"/>
  <c r="V449" i="20" s="1"/>
  <c r="U451" i="20"/>
  <c r="U453" i="20"/>
  <c r="R471" i="20"/>
  <c r="T502" i="20"/>
  <c r="V502" i="20" s="1"/>
  <c r="R514" i="20"/>
  <c r="T63" i="20"/>
  <c r="V63" i="20" s="1"/>
  <c r="R63" i="20"/>
  <c r="R366" i="20"/>
  <c r="U479" i="20"/>
  <c r="U36" i="20"/>
  <c r="R38" i="20"/>
  <c r="T57" i="20"/>
  <c r="V57" i="20" s="1"/>
  <c r="R57" i="20"/>
  <c r="U63" i="20"/>
  <c r="R82" i="20"/>
  <c r="T109" i="20"/>
  <c r="V109" i="20" s="1"/>
  <c r="R148" i="20"/>
  <c r="T209" i="20"/>
  <c r="V209" i="20" s="1"/>
  <c r="R209" i="20"/>
  <c r="U224" i="20"/>
  <c r="T263" i="20"/>
  <c r="V263" i="20" s="1"/>
  <c r="U296" i="20"/>
  <c r="R308" i="20"/>
  <c r="U326" i="20"/>
  <c r="T333" i="20"/>
  <c r="V333" i="20" s="1"/>
  <c r="R333" i="20"/>
  <c r="T360" i="20"/>
  <c r="V360" i="20" s="1"/>
  <c r="R360" i="20"/>
  <c r="R380" i="20"/>
  <c r="R427" i="20"/>
  <c r="U431" i="20"/>
  <c r="U433" i="20"/>
  <c r="T471" i="20"/>
  <c r="V471" i="20" s="1"/>
  <c r="U473" i="20"/>
  <c r="T510" i="20"/>
  <c r="V510" i="20" s="1"/>
  <c r="R510" i="20"/>
  <c r="U30" i="20"/>
  <c r="U57" i="20"/>
  <c r="R115" i="20"/>
  <c r="U117" i="20"/>
  <c r="R171" i="20"/>
  <c r="U171" i="20"/>
  <c r="U185" i="20"/>
  <c r="U263" i="20"/>
  <c r="U265" i="20"/>
  <c r="R288" i="20"/>
  <c r="U288" i="20"/>
  <c r="U292" i="20"/>
  <c r="T304" i="20"/>
  <c r="V304" i="20" s="1"/>
  <c r="R304" i="20"/>
  <c r="U310" i="20"/>
  <c r="U328" i="20"/>
  <c r="U424" i="20"/>
  <c r="R392" i="20"/>
  <c r="U488" i="20"/>
  <c r="U486" i="20"/>
  <c r="T149" i="20"/>
  <c r="V149" i="20" s="1"/>
  <c r="R149" i="20"/>
  <c r="U153" i="20"/>
  <c r="U183" i="20"/>
  <c r="U250" i="20"/>
  <c r="R257" i="20"/>
  <c r="U259" i="20"/>
  <c r="U279" i="20"/>
  <c r="T306" i="20"/>
  <c r="V306" i="20" s="1"/>
  <c r="R375" i="20"/>
  <c r="U380" i="20"/>
  <c r="T405" i="20"/>
  <c r="V405" i="20" s="1"/>
  <c r="R405" i="20"/>
  <c r="U429" i="20"/>
  <c r="U449" i="20"/>
  <c r="U463" i="20"/>
  <c r="U467" i="20"/>
  <c r="T485" i="20"/>
  <c r="V485" i="20" s="1"/>
  <c r="R485" i="20"/>
  <c r="U514" i="20"/>
  <c r="U176" i="20"/>
  <c r="U78" i="20"/>
  <c r="U129" i="20"/>
  <c r="T163" i="20"/>
  <c r="V163" i="20" s="1"/>
  <c r="R163" i="20"/>
  <c r="U169" i="20"/>
  <c r="U181" i="20"/>
  <c r="R196" i="20"/>
  <c r="R223" i="20"/>
  <c r="T223" i="20"/>
  <c r="V223" i="20" s="1"/>
  <c r="T243" i="20"/>
  <c r="V243" i="20" s="1"/>
  <c r="R243" i="20"/>
  <c r="U248" i="20"/>
  <c r="U304" i="20"/>
  <c r="U306" i="20"/>
  <c r="U308" i="20"/>
  <c r="U353" i="20"/>
  <c r="T492" i="20"/>
  <c r="V492" i="20" s="1"/>
  <c r="R492" i="20"/>
  <c r="U496" i="20"/>
  <c r="R229" i="20"/>
  <c r="T229" i="20"/>
  <c r="V229" i="20" s="1"/>
  <c r="T294" i="20"/>
  <c r="V294" i="20" s="1"/>
  <c r="U34" i="20"/>
  <c r="U113" i="20"/>
  <c r="T32" i="20"/>
  <c r="V32" i="20" s="1"/>
  <c r="T53" i="20"/>
  <c r="V53" i="20" s="1"/>
  <c r="R53" i="20"/>
  <c r="R55" i="20"/>
  <c r="R68" i="20"/>
  <c r="U76" i="20"/>
  <c r="R125" i="20"/>
  <c r="R127" i="20"/>
  <c r="U141" i="20"/>
  <c r="R145" i="20"/>
  <c r="U167" i="20"/>
  <c r="T170" i="20"/>
  <c r="V170" i="20" s="1"/>
  <c r="R170" i="20"/>
  <c r="T245" i="20"/>
  <c r="V245" i="20" s="1"/>
  <c r="U273" i="20"/>
  <c r="R277" i="20"/>
  <c r="T324" i="20"/>
  <c r="V324" i="20" s="1"/>
  <c r="T372" i="20"/>
  <c r="V372" i="20" s="1"/>
  <c r="R372" i="20"/>
  <c r="T376" i="20"/>
  <c r="V376" i="20" s="1"/>
  <c r="R376" i="20"/>
  <c r="T443" i="20"/>
  <c r="V443" i="20" s="1"/>
  <c r="U445" i="20"/>
  <c r="U447" i="20"/>
  <c r="U510" i="20"/>
  <c r="T21" i="20"/>
  <c r="V21" i="20" s="1"/>
  <c r="R21" i="20"/>
  <c r="T498" i="20"/>
  <c r="V498" i="20" s="1"/>
  <c r="R498" i="20"/>
  <c r="R28" i="20"/>
  <c r="T51" i="20"/>
  <c r="V51" i="20" s="1"/>
  <c r="R51" i="20"/>
  <c r="T55" i="20"/>
  <c r="V55" i="20" s="1"/>
  <c r="U74" i="20"/>
  <c r="T81" i="20"/>
  <c r="V81" i="20" s="1"/>
  <c r="R81" i="20"/>
  <c r="R90" i="20"/>
  <c r="T90" i="20"/>
  <c r="V90" i="20" s="1"/>
  <c r="T99" i="20"/>
  <c r="V99" i="20" s="1"/>
  <c r="U127" i="20"/>
  <c r="R159" i="20"/>
  <c r="T159" i="20"/>
  <c r="V159" i="20" s="1"/>
  <c r="U179" i="20"/>
  <c r="R214" i="20"/>
  <c r="U236" i="20"/>
  <c r="R241" i="20"/>
  <c r="U243" i="20"/>
  <c r="T280" i="20"/>
  <c r="V280" i="20" s="1"/>
  <c r="R280" i="20"/>
  <c r="R320" i="20"/>
  <c r="U324" i="20"/>
  <c r="R393" i="20"/>
  <c r="T398" i="20"/>
  <c r="V398" i="20" s="1"/>
  <c r="R398" i="20"/>
  <c r="T441" i="20"/>
  <c r="V441" i="20" s="1"/>
  <c r="U461" i="20"/>
  <c r="R490" i="20"/>
  <c r="T65" i="20"/>
  <c r="V65" i="20" s="1"/>
  <c r="R65" i="20"/>
  <c r="U119" i="20"/>
  <c r="T473" i="20"/>
  <c r="V473" i="20" s="1"/>
  <c r="T113" i="20"/>
  <c r="V113" i="20" s="1"/>
  <c r="U24" i="20"/>
  <c r="R26" i="20"/>
  <c r="U26" i="20"/>
  <c r="U28" i="20"/>
  <c r="U123" i="20"/>
  <c r="T125" i="20"/>
  <c r="V125" i="20" s="1"/>
  <c r="T137" i="20"/>
  <c r="V137" i="20" s="1"/>
  <c r="U159" i="20"/>
  <c r="U241" i="20"/>
  <c r="T269" i="20"/>
  <c r="V269" i="20" s="1"/>
  <c r="R345" i="20"/>
  <c r="T370" i="20"/>
  <c r="V370" i="20" s="1"/>
  <c r="U457" i="20"/>
  <c r="U459" i="20"/>
  <c r="R479" i="20"/>
  <c r="U508" i="20"/>
  <c r="T514" i="20"/>
  <c r="V514" i="20" s="1"/>
  <c r="T49" i="20"/>
  <c r="V49" i="20" s="1"/>
  <c r="R67" i="20"/>
  <c r="R77" i="20"/>
  <c r="U107" i="20"/>
  <c r="U137" i="20"/>
  <c r="T145" i="20"/>
  <c r="V145" i="20" s="1"/>
  <c r="U149" i="20"/>
  <c r="U165" i="20"/>
  <c r="T178" i="20"/>
  <c r="V178" i="20" s="1"/>
  <c r="T239" i="20"/>
  <c r="V239" i="20" s="1"/>
  <c r="U255" i="20"/>
  <c r="U261" i="20"/>
  <c r="T265" i="20"/>
  <c r="V265" i="20" s="1"/>
  <c r="U276" i="20"/>
  <c r="T312" i="20"/>
  <c r="V312" i="20" s="1"/>
  <c r="U318" i="20"/>
  <c r="U322" i="20"/>
  <c r="R348" i="20"/>
  <c r="R350" i="20"/>
  <c r="T368" i="20"/>
  <c r="V368" i="20" s="1"/>
  <c r="T374" i="20"/>
  <c r="V374" i="20" s="1"/>
  <c r="R378" i="20"/>
  <c r="T385" i="20"/>
  <c r="V385" i="20" s="1"/>
  <c r="U391" i="20"/>
  <c r="T392" i="20"/>
  <c r="V392" i="20" s="1"/>
  <c r="R415" i="20"/>
  <c r="U425" i="20"/>
  <c r="U427" i="20"/>
  <c r="U435" i="20"/>
  <c r="U437" i="20"/>
  <c r="U441" i="20"/>
  <c r="T477" i="20"/>
  <c r="V477" i="20" s="1"/>
  <c r="T479" i="20"/>
  <c r="V479" i="20" s="1"/>
  <c r="U494" i="20"/>
  <c r="R19" i="20"/>
  <c r="T23" i="20"/>
  <c r="V23" i="20" s="1"/>
  <c r="R31" i="20"/>
  <c r="T35" i="20"/>
  <c r="V35" i="20" s="1"/>
  <c r="R39" i="20"/>
  <c r="T41" i="20"/>
  <c r="V41" i="20" s="1"/>
  <c r="R43" i="20"/>
  <c r="T45" i="20"/>
  <c r="V45" i="20" s="1"/>
  <c r="U49" i="20"/>
  <c r="T67" i="20"/>
  <c r="V67" i="20" s="1"/>
  <c r="R83" i="20"/>
  <c r="R87" i="20"/>
  <c r="T91" i="20"/>
  <c r="V91" i="20" s="1"/>
  <c r="R114" i="20"/>
  <c r="T122" i="20"/>
  <c r="V122" i="20" s="1"/>
  <c r="T128" i="20"/>
  <c r="V128" i="20" s="1"/>
  <c r="T151" i="20"/>
  <c r="V151" i="20" s="1"/>
  <c r="U155" i="20"/>
  <c r="T166" i="20"/>
  <c r="V166" i="20" s="1"/>
  <c r="U173" i="20"/>
  <c r="T182" i="20"/>
  <c r="V182" i="20" s="1"/>
  <c r="R225" i="20"/>
  <c r="U237" i="20"/>
  <c r="U239" i="20"/>
  <c r="R247" i="20"/>
  <c r="T259" i="20"/>
  <c r="V259" i="20" s="1"/>
  <c r="U278" i="20"/>
  <c r="T288" i="20"/>
  <c r="V288" i="20" s="1"/>
  <c r="U327" i="20"/>
  <c r="T331" i="20"/>
  <c r="V331" i="20" s="1"/>
  <c r="U339" i="20"/>
  <c r="R344" i="20"/>
  <c r="R352" i="20"/>
  <c r="U356" i="20"/>
  <c r="U358" i="20"/>
  <c r="T378" i="20"/>
  <c r="V378" i="20" s="1"/>
  <c r="U385" i="20"/>
  <c r="U403" i="20"/>
  <c r="R417" i="20"/>
  <c r="U419" i="20"/>
  <c r="R456" i="20"/>
  <c r="R460" i="20"/>
  <c r="U466" i="20"/>
  <c r="T468" i="20"/>
  <c r="V468" i="20" s="1"/>
  <c r="R496" i="20"/>
  <c r="R25" i="20"/>
  <c r="U27" i="20"/>
  <c r="T29" i="20"/>
  <c r="V29" i="20" s="1"/>
  <c r="U35" i="20"/>
  <c r="T37" i="20"/>
  <c r="V37" i="20" s="1"/>
  <c r="U41" i="20"/>
  <c r="R56" i="20"/>
  <c r="R62" i="20"/>
  <c r="U67" i="20"/>
  <c r="T69" i="20"/>
  <c r="V69" i="20" s="1"/>
  <c r="U101" i="20"/>
  <c r="R128" i="20"/>
  <c r="T160" i="20"/>
  <c r="V160" i="20" s="1"/>
  <c r="U168" i="20"/>
  <c r="R182" i="20"/>
  <c r="T193" i="20"/>
  <c r="V193" i="20" s="1"/>
  <c r="T195" i="20"/>
  <c r="V195" i="20" s="1"/>
  <c r="U207" i="20"/>
  <c r="U219" i="20"/>
  <c r="U229" i="20"/>
  <c r="U231" i="20"/>
  <c r="T233" i="20"/>
  <c r="V233" i="20" s="1"/>
  <c r="R244" i="20"/>
  <c r="T253" i="20"/>
  <c r="V253" i="20" s="1"/>
  <c r="T268" i="20"/>
  <c r="V268" i="20" s="1"/>
  <c r="R270" i="20"/>
  <c r="U274" i="20"/>
  <c r="T276" i="20"/>
  <c r="V276" i="20" s="1"/>
  <c r="T282" i="20"/>
  <c r="V282" i="20" s="1"/>
  <c r="U325" i="20"/>
  <c r="U329" i="20"/>
  <c r="T340" i="20"/>
  <c r="V340" i="20" s="1"/>
  <c r="R342" i="20"/>
  <c r="U346" i="20"/>
  <c r="U360" i="20"/>
  <c r="T362" i="20"/>
  <c r="V362" i="20" s="1"/>
  <c r="T369" i="20"/>
  <c r="V369" i="20" s="1"/>
  <c r="U400" i="20"/>
  <c r="U407" i="20"/>
  <c r="T409" i="20"/>
  <c r="V409" i="20" s="1"/>
  <c r="U421" i="20"/>
  <c r="U448" i="20"/>
  <c r="T483" i="20"/>
  <c r="V483" i="20" s="1"/>
  <c r="R489" i="20"/>
  <c r="U29" i="20"/>
  <c r="T33" i="20"/>
  <c r="V33" i="20" s="1"/>
  <c r="T43" i="20"/>
  <c r="V43" i="20" s="1"/>
  <c r="R50" i="20"/>
  <c r="U75" i="20"/>
  <c r="U95" i="20"/>
  <c r="U108" i="20"/>
  <c r="U166" i="20"/>
  <c r="R174" i="20"/>
  <c r="R201" i="20"/>
  <c r="U249" i="20"/>
  <c r="U264" i="20"/>
  <c r="R317" i="20"/>
  <c r="U340" i="20"/>
  <c r="U413" i="20"/>
  <c r="R436" i="20"/>
  <c r="R495" i="20"/>
  <c r="R501" i="20"/>
  <c r="U505" i="20"/>
  <c r="U54" i="20"/>
  <c r="R80" i="20"/>
  <c r="R100" i="20"/>
  <c r="R102" i="20"/>
  <c r="U138" i="20"/>
  <c r="R154" i="20"/>
  <c r="R190" i="20"/>
  <c r="R228" i="20"/>
  <c r="U266" i="20"/>
  <c r="R291" i="20"/>
  <c r="U313" i="20"/>
  <c r="T330" i="20"/>
  <c r="V330" i="20" s="1"/>
  <c r="U379" i="20"/>
  <c r="U390" i="20"/>
  <c r="T418" i="20"/>
  <c r="V418" i="20" s="1"/>
  <c r="T480" i="20"/>
  <c r="V480" i="20" s="1"/>
  <c r="R74" i="20"/>
  <c r="R116" i="20"/>
  <c r="U144" i="20"/>
  <c r="R178" i="20"/>
  <c r="T194" i="20"/>
  <c r="V194" i="20" s="1"/>
  <c r="R205" i="20"/>
  <c r="R260" i="20"/>
  <c r="R272" i="20"/>
  <c r="R284" i="20"/>
  <c r="U289" i="20"/>
  <c r="U291" i="20"/>
  <c r="R295" i="20"/>
  <c r="U297" i="20"/>
  <c r="R303" i="20"/>
  <c r="U309" i="20"/>
  <c r="U321" i="20"/>
  <c r="R349" i="20"/>
  <c r="R401" i="20"/>
  <c r="R411" i="20"/>
  <c r="R422" i="20"/>
  <c r="U456" i="20"/>
  <c r="R466" i="20"/>
  <c r="R491" i="20"/>
  <c r="U493" i="20"/>
  <c r="R497" i="20"/>
  <c r="U499" i="20"/>
  <c r="R507" i="20"/>
  <c r="U60" i="20"/>
  <c r="U20" i="20"/>
  <c r="T22" i="20"/>
  <c r="V22" i="20" s="1"/>
  <c r="R23" i="20"/>
  <c r="T34" i="20"/>
  <c r="V34" i="20" s="1"/>
  <c r="T40" i="20"/>
  <c r="V40" i="20" s="1"/>
  <c r="R44" i="20"/>
  <c r="R46" i="20"/>
  <c r="U50" i="20"/>
  <c r="R52" i="20"/>
  <c r="R72" i="20"/>
  <c r="U96" i="20"/>
  <c r="U102" i="20"/>
  <c r="T121" i="20"/>
  <c r="V121" i="20" s="1"/>
  <c r="R122" i="20"/>
  <c r="T141" i="20"/>
  <c r="V141" i="20" s="1"/>
  <c r="T152" i="20"/>
  <c r="V152" i="20" s="1"/>
  <c r="U156" i="20"/>
  <c r="U164" i="20"/>
  <c r="U190" i="20"/>
  <c r="R194" i="20"/>
  <c r="R206" i="20"/>
  <c r="U252" i="20"/>
  <c r="U254" i="20"/>
  <c r="U268" i="20"/>
  <c r="R281" i="20"/>
  <c r="U293" i="20"/>
  <c r="U311" i="20"/>
  <c r="T313" i="20"/>
  <c r="V313" i="20" s="1"/>
  <c r="U315" i="20"/>
  <c r="T379" i="20"/>
  <c r="V379" i="20" s="1"/>
  <c r="U384" i="20"/>
  <c r="U395" i="20"/>
  <c r="U450" i="20"/>
  <c r="U462" i="20"/>
  <c r="R484" i="20"/>
  <c r="T486" i="20"/>
  <c r="V486" i="20" s="1"/>
  <c r="T504" i="20"/>
  <c r="V504" i="20" s="1"/>
  <c r="U513" i="20"/>
  <c r="T79" i="20"/>
  <c r="V79" i="20" s="1"/>
  <c r="R79" i="20"/>
  <c r="T226" i="20"/>
  <c r="V226" i="20" s="1"/>
  <c r="R226" i="20"/>
  <c r="R27" i="20"/>
  <c r="T42" i="20"/>
  <c r="V42" i="20" s="1"/>
  <c r="R42" i="20"/>
  <c r="R59" i="20"/>
  <c r="U62" i="20"/>
  <c r="R70" i="20"/>
  <c r="U114" i="20"/>
  <c r="T129" i="20"/>
  <c r="V129" i="20" s="1"/>
  <c r="R129" i="20"/>
  <c r="R146" i="20"/>
  <c r="T165" i="20"/>
  <c r="V165" i="20" s="1"/>
  <c r="T173" i="20"/>
  <c r="V173" i="20" s="1"/>
  <c r="R173" i="20"/>
  <c r="T179" i="20"/>
  <c r="V179" i="20" s="1"/>
  <c r="R179" i="20"/>
  <c r="U184" i="20"/>
  <c r="R184" i="20"/>
  <c r="R202" i="20"/>
  <c r="T202" i="20"/>
  <c r="V202" i="20" s="1"/>
  <c r="R219" i="20"/>
  <c r="T36" i="20"/>
  <c r="V36" i="20" s="1"/>
  <c r="R36" i="20"/>
  <c r="R33" i="20"/>
  <c r="T48" i="20"/>
  <c r="R48" i="20"/>
  <c r="R49" i="20"/>
  <c r="U55" i="20"/>
  <c r="T73" i="20"/>
  <c r="V73" i="20" s="1"/>
  <c r="R73" i="20"/>
  <c r="R76" i="20"/>
  <c r="U85" i="20"/>
  <c r="U87" i="20"/>
  <c r="R89" i="20"/>
  <c r="R94" i="20"/>
  <c r="U97" i="20"/>
  <c r="U99" i="20"/>
  <c r="R101" i="20"/>
  <c r="R106" i="20"/>
  <c r="U109" i="20"/>
  <c r="R126" i="20"/>
  <c r="R162" i="20"/>
  <c r="U196" i="20"/>
  <c r="T54" i="20"/>
  <c r="V54" i="20" s="1"/>
  <c r="R54" i="20"/>
  <c r="U61" i="20"/>
  <c r="R84" i="20"/>
  <c r="R96" i="20"/>
  <c r="R108" i="20"/>
  <c r="T115" i="20"/>
  <c r="V115" i="20" s="1"/>
  <c r="U124" i="20"/>
  <c r="U139" i="20"/>
  <c r="T155" i="20"/>
  <c r="V155" i="20" s="1"/>
  <c r="R155" i="20"/>
  <c r="R158" i="20"/>
  <c r="R164" i="20"/>
  <c r="R168" i="20"/>
  <c r="R176" i="20"/>
  <c r="R177" i="20"/>
  <c r="R181" i="20"/>
  <c r="U191" i="20"/>
  <c r="U211" i="20"/>
  <c r="T60" i="20"/>
  <c r="V60" i="20" s="1"/>
  <c r="R60" i="20"/>
  <c r="U82" i="20"/>
  <c r="R86" i="20"/>
  <c r="R98" i="20"/>
  <c r="R110" i="20"/>
  <c r="T123" i="20"/>
  <c r="V123" i="20" s="1"/>
  <c r="R123" i="20"/>
  <c r="U151" i="20"/>
  <c r="U157" i="20"/>
  <c r="R157" i="20"/>
  <c r="U197" i="20"/>
  <c r="R197" i="20"/>
  <c r="T199" i="20"/>
  <c r="V199" i="20" s="1"/>
  <c r="R199" i="20"/>
  <c r="U245" i="20"/>
  <c r="R245" i="20"/>
  <c r="U271" i="20"/>
  <c r="R271" i="20"/>
  <c r="R20" i="20"/>
  <c r="R45" i="20"/>
  <c r="T66" i="20"/>
  <c r="V66" i="20" s="1"/>
  <c r="R66" i="20"/>
  <c r="R78" i="20"/>
  <c r="U84" i="20"/>
  <c r="R113" i="20"/>
  <c r="R120" i="20"/>
  <c r="R140" i="20"/>
  <c r="R150" i="20"/>
  <c r="U188" i="20"/>
  <c r="U204" i="20"/>
  <c r="T225" i="20"/>
  <c r="V225" i="20" s="1"/>
  <c r="T236" i="20"/>
  <c r="V236" i="20" s="1"/>
  <c r="R236" i="20"/>
  <c r="T287" i="20"/>
  <c r="V287" i="20" s="1"/>
  <c r="R287" i="20"/>
  <c r="U73" i="20"/>
  <c r="U118" i="20"/>
  <c r="U131" i="20"/>
  <c r="U152" i="20"/>
  <c r="R152" i="20"/>
  <c r="R192" i="20"/>
  <c r="T192" i="20"/>
  <c r="V192" i="20" s="1"/>
  <c r="T242" i="20"/>
  <c r="V242" i="20" s="1"/>
  <c r="R242" i="20"/>
  <c r="R251" i="20"/>
  <c r="U251" i="20"/>
  <c r="T292" i="20"/>
  <c r="V292" i="20" s="1"/>
  <c r="R292" i="20"/>
  <c r="T117" i="20"/>
  <c r="V117" i="20" s="1"/>
  <c r="R117" i="20"/>
  <c r="T161" i="20"/>
  <c r="V161" i="20" s="1"/>
  <c r="R161" i="20"/>
  <c r="R172" i="20"/>
  <c r="T172" i="20"/>
  <c r="V172" i="20" s="1"/>
  <c r="R180" i="20"/>
  <c r="T180" i="20"/>
  <c r="V180" i="20" s="1"/>
  <c r="T203" i="20"/>
  <c r="V203" i="20" s="1"/>
  <c r="R203" i="20"/>
  <c r="U91" i="20"/>
  <c r="U93" i="20"/>
  <c r="R95" i="20"/>
  <c r="U103" i="20"/>
  <c r="R107" i="20"/>
  <c r="U142" i="20"/>
  <c r="R142" i="20"/>
  <c r="U147" i="20"/>
  <c r="R147" i="20"/>
  <c r="R216" i="20"/>
  <c r="T216" i="20"/>
  <c r="V216" i="20" s="1"/>
  <c r="U218" i="20"/>
  <c r="R218" i="20"/>
  <c r="U238" i="20"/>
  <c r="R259" i="20"/>
  <c r="T274" i="20"/>
  <c r="V274" i="20" s="1"/>
  <c r="R274" i="20"/>
  <c r="U302" i="20"/>
  <c r="R302" i="20"/>
  <c r="T325" i="20"/>
  <c r="V325" i="20" s="1"/>
  <c r="R325" i="20"/>
  <c r="R29" i="20"/>
  <c r="R69" i="20"/>
  <c r="R75" i="20"/>
  <c r="U105" i="20"/>
  <c r="T18" i="20"/>
  <c r="R18" i="20"/>
  <c r="U38" i="20"/>
  <c r="T46" i="20"/>
  <c r="V46" i="20" s="1"/>
  <c r="T110" i="20"/>
  <c r="V110" i="20" s="1"/>
  <c r="R132" i="20"/>
  <c r="T208" i="20"/>
  <c r="V208" i="20" s="1"/>
  <c r="U25" i="20"/>
  <c r="R35" i="20"/>
  <c r="T86" i="20"/>
  <c r="V86" i="20" s="1"/>
  <c r="R93" i="20"/>
  <c r="T98" i="20"/>
  <c r="V98" i="20" s="1"/>
  <c r="R105" i="20"/>
  <c r="R133" i="20"/>
  <c r="R138" i="20"/>
  <c r="U150" i="20"/>
  <c r="U210" i="20"/>
  <c r="R240" i="20"/>
  <c r="T24" i="20"/>
  <c r="V24" i="20" s="1"/>
  <c r="R24" i="20"/>
  <c r="U31" i="20"/>
  <c r="R41" i="20"/>
  <c r="T52" i="20"/>
  <c r="V52" i="20" s="1"/>
  <c r="T78" i="20"/>
  <c r="V78" i="20" s="1"/>
  <c r="U80" i="20"/>
  <c r="T85" i="20"/>
  <c r="V85" i="20" s="1"/>
  <c r="R85" i="20"/>
  <c r="R92" i="20"/>
  <c r="R97" i="20"/>
  <c r="R104" i="20"/>
  <c r="U120" i="20"/>
  <c r="U135" i="20"/>
  <c r="T140" i="20"/>
  <c r="V140" i="20" s="1"/>
  <c r="R144" i="20"/>
  <c r="U212" i="20"/>
  <c r="R233" i="20"/>
  <c r="U19" i="20"/>
  <c r="U86" i="20"/>
  <c r="U72" i="20"/>
  <c r="T127" i="20"/>
  <c r="V127" i="20" s="1"/>
  <c r="U145" i="20"/>
  <c r="R156" i="20"/>
  <c r="R169" i="20"/>
  <c r="T30" i="20"/>
  <c r="V30" i="20" s="1"/>
  <c r="R30" i="20"/>
  <c r="U37" i="20"/>
  <c r="R47" i="20"/>
  <c r="T58" i="20"/>
  <c r="V58" i="20" s="1"/>
  <c r="R71" i="20"/>
  <c r="T134" i="20"/>
  <c r="V134" i="20" s="1"/>
  <c r="R134" i="20"/>
  <c r="R137" i="20"/>
  <c r="R139" i="20"/>
  <c r="U187" i="20"/>
  <c r="R200" i="20"/>
  <c r="U201" i="20"/>
  <c r="T213" i="20"/>
  <c r="V213" i="20" s="1"/>
  <c r="R213" i="20"/>
  <c r="U214" i="20"/>
  <c r="T224" i="20"/>
  <c r="V224" i="20" s="1"/>
  <c r="R224" i="20"/>
  <c r="U227" i="20"/>
  <c r="R239" i="20"/>
  <c r="T395" i="20"/>
  <c r="V395" i="20" s="1"/>
  <c r="R395" i="20"/>
  <c r="R399" i="20"/>
  <c r="R444" i="20"/>
  <c r="T444" i="20"/>
  <c r="V444" i="20" s="1"/>
  <c r="R136" i="20"/>
  <c r="R188" i="20"/>
  <c r="R204" i="20"/>
  <c r="T297" i="20"/>
  <c r="V297" i="20" s="1"/>
  <c r="R297" i="20"/>
  <c r="T302" i="20"/>
  <c r="V302" i="20" s="1"/>
  <c r="R312" i="20"/>
  <c r="U312" i="20"/>
  <c r="T335" i="20"/>
  <c r="V335" i="20" s="1"/>
  <c r="R335" i="20"/>
  <c r="T365" i="20"/>
  <c r="V365" i="20" s="1"/>
  <c r="R365" i="20"/>
  <c r="T367" i="20"/>
  <c r="V367" i="20" s="1"/>
  <c r="R368" i="20"/>
  <c r="U410" i="20"/>
  <c r="R431" i="20"/>
  <c r="T431" i="20"/>
  <c r="V431" i="20" s="1"/>
  <c r="R435" i="20"/>
  <c r="T476" i="20"/>
  <c r="V476" i="20" s="1"/>
  <c r="R476" i="20"/>
  <c r="T130" i="20"/>
  <c r="V130" i="20" s="1"/>
  <c r="U193" i="20"/>
  <c r="T207" i="20"/>
  <c r="V207" i="20" s="1"/>
  <c r="R207" i="20"/>
  <c r="R221" i="20"/>
  <c r="T261" i="20"/>
  <c r="V261" i="20" s="1"/>
  <c r="R261" i="20"/>
  <c r="U269" i="20"/>
  <c r="R279" i="20"/>
  <c r="T309" i="20"/>
  <c r="V309" i="20" s="1"/>
  <c r="R309" i="20"/>
  <c r="U317" i="20"/>
  <c r="R324" i="20"/>
  <c r="U344" i="20"/>
  <c r="U354" i="20"/>
  <c r="U363" i="20"/>
  <c r="R363" i="20"/>
  <c r="T377" i="20"/>
  <c r="V377" i="20" s="1"/>
  <c r="R377" i="20"/>
  <c r="U397" i="20"/>
  <c r="R433" i="20"/>
  <c r="U446" i="20"/>
  <c r="R448" i="20"/>
  <c r="T503" i="20"/>
  <c r="V503" i="20" s="1"/>
  <c r="R503" i="20"/>
  <c r="R183" i="20"/>
  <c r="T250" i="20"/>
  <c r="V250" i="20" s="1"/>
  <c r="R250" i="20"/>
  <c r="R263" i="20"/>
  <c r="R306" i="20"/>
  <c r="R329" i="20"/>
  <c r="R340" i="20"/>
  <c r="U342" i="20"/>
  <c r="R346" i="20"/>
  <c r="T346" i="20"/>
  <c r="V346" i="20" s="1"/>
  <c r="T353" i="20"/>
  <c r="V353" i="20" s="1"/>
  <c r="R353" i="20"/>
  <c r="R356" i="20"/>
  <c r="R391" i="20"/>
  <c r="U399" i="20"/>
  <c r="U422" i="20"/>
  <c r="T426" i="20"/>
  <c r="V426" i="20" s="1"/>
  <c r="R426" i="20"/>
  <c r="T469" i="20"/>
  <c r="V469" i="20" s="1"/>
  <c r="R469" i="20"/>
  <c r="T487" i="20"/>
  <c r="V487" i="20" s="1"/>
  <c r="R487" i="20"/>
  <c r="T384" i="20"/>
  <c r="V384" i="20" s="1"/>
  <c r="R384" i="20"/>
  <c r="T403" i="20"/>
  <c r="V403" i="20" s="1"/>
  <c r="R403" i="20"/>
  <c r="R424" i="20"/>
  <c r="T424" i="20"/>
  <c r="V424" i="20" s="1"/>
  <c r="R220" i="20"/>
  <c r="T255" i="20"/>
  <c r="V255" i="20" s="1"/>
  <c r="R255" i="20"/>
  <c r="T339" i="20"/>
  <c r="V339" i="20" s="1"/>
  <c r="R339" i="20"/>
  <c r="T341" i="20"/>
  <c r="V341" i="20" s="1"/>
  <c r="R341" i="20"/>
  <c r="R362" i="20"/>
  <c r="R389" i="20"/>
  <c r="T406" i="20"/>
  <c r="V406" i="20" s="1"/>
  <c r="R406" i="20"/>
  <c r="T419" i="20"/>
  <c r="V419" i="20" s="1"/>
  <c r="R419" i="20"/>
  <c r="T464" i="20"/>
  <c r="R464" i="20"/>
  <c r="T482" i="20"/>
  <c r="V482" i="20" s="1"/>
  <c r="R482" i="20"/>
  <c r="R186" i="20"/>
  <c r="U221" i="20"/>
  <c r="R238" i="20"/>
  <c r="U244" i="20"/>
  <c r="R253" i="20"/>
  <c r="R258" i="20"/>
  <c r="T273" i="20"/>
  <c r="V273" i="20" s="1"/>
  <c r="R273" i="20"/>
  <c r="R276" i="20"/>
  <c r="U281" i="20"/>
  <c r="R294" i="20"/>
  <c r="T298" i="20"/>
  <c r="V298" i="20" s="1"/>
  <c r="R298" i="20"/>
  <c r="U301" i="20"/>
  <c r="R301" i="20"/>
  <c r="T321" i="20"/>
  <c r="V321" i="20" s="1"/>
  <c r="R321" i="20"/>
  <c r="T326" i="20"/>
  <c r="V326" i="20" s="1"/>
  <c r="R326" i="20"/>
  <c r="T358" i="20"/>
  <c r="V358" i="20" s="1"/>
  <c r="U362" i="20"/>
  <c r="R369" i="20"/>
  <c r="R379" i="20"/>
  <c r="T402" i="20"/>
  <c r="V402" i="20" s="1"/>
  <c r="R402" i="20"/>
  <c r="U415" i="20"/>
  <c r="R441" i="20"/>
  <c r="U452" i="20"/>
  <c r="U458" i="20"/>
  <c r="R462" i="20"/>
  <c r="T462" i="20"/>
  <c r="V462" i="20" s="1"/>
  <c r="T509" i="20"/>
  <c r="V509" i="20" s="1"/>
  <c r="R509" i="20"/>
  <c r="T262" i="20"/>
  <c r="V262" i="20" s="1"/>
  <c r="R262" i="20"/>
  <c r="R316" i="20"/>
  <c r="R330" i="20"/>
  <c r="R386" i="20"/>
  <c r="U386" i="20"/>
  <c r="R428" i="20"/>
  <c r="R91" i="20"/>
  <c r="R109" i="20"/>
  <c r="T143" i="20"/>
  <c r="V143" i="20" s="1"/>
  <c r="T183" i="20"/>
  <c r="V183" i="20" s="1"/>
  <c r="R198" i="20"/>
  <c r="T198" i="20"/>
  <c r="V198" i="20" s="1"/>
  <c r="R217" i="20"/>
  <c r="R293" i="20"/>
  <c r="U298" i="20"/>
  <c r="T310" i="20"/>
  <c r="V310" i="20" s="1"/>
  <c r="R310" i="20"/>
  <c r="U350" i="20"/>
  <c r="T359" i="20"/>
  <c r="V359" i="20" s="1"/>
  <c r="R359" i="20"/>
  <c r="T393" i="20"/>
  <c r="V393" i="20" s="1"/>
  <c r="R447" i="20"/>
  <c r="R451" i="20"/>
  <c r="T451" i="20"/>
  <c r="V451" i="20" s="1"/>
  <c r="R160" i="20"/>
  <c r="T97" i="20"/>
  <c r="V97" i="20" s="1"/>
  <c r="T103" i="20"/>
  <c r="V103" i="20" s="1"/>
  <c r="T139" i="20"/>
  <c r="V139" i="20" s="1"/>
  <c r="T150" i="20"/>
  <c r="V150" i="20" s="1"/>
  <c r="T167" i="20"/>
  <c r="V167" i="20" s="1"/>
  <c r="R167" i="20"/>
  <c r="T187" i="20"/>
  <c r="V187" i="20" s="1"/>
  <c r="T212" i="20"/>
  <c r="V212" i="20" s="1"/>
  <c r="R212" i="20"/>
  <c r="R222" i="20"/>
  <c r="R232" i="20"/>
  <c r="R235" i="20"/>
  <c r="T267" i="20"/>
  <c r="V267" i="20" s="1"/>
  <c r="R267" i="20"/>
  <c r="R283" i="20"/>
  <c r="R305" i="20"/>
  <c r="T347" i="20"/>
  <c r="V347" i="20" s="1"/>
  <c r="R347" i="20"/>
  <c r="R355" i="20"/>
  <c r="R364" i="20"/>
  <c r="U371" i="20"/>
  <c r="T412" i="20"/>
  <c r="V412" i="20" s="1"/>
  <c r="R412" i="20"/>
  <c r="U416" i="20"/>
  <c r="R416" i="20"/>
  <c r="U484" i="20"/>
  <c r="T488" i="20"/>
  <c r="V488" i="20" s="1"/>
  <c r="R488" i="20"/>
  <c r="R502" i="20"/>
  <c r="U199" i="20"/>
  <c r="U203" i="20"/>
  <c r="T162" i="20"/>
  <c r="V162" i="20" s="1"/>
  <c r="R193" i="20"/>
  <c r="T220" i="20"/>
  <c r="V220" i="20" s="1"/>
  <c r="T249" i="20"/>
  <c r="V249" i="20" s="1"/>
  <c r="R249" i="20"/>
  <c r="R252" i="20"/>
  <c r="U257" i="20"/>
  <c r="T285" i="20"/>
  <c r="V285" i="20" s="1"/>
  <c r="R285" i="20"/>
  <c r="T290" i="20"/>
  <c r="V290" i="20" s="1"/>
  <c r="R290" i="20"/>
  <c r="R315" i="20"/>
  <c r="T361" i="20"/>
  <c r="V361" i="20" s="1"/>
  <c r="R361" i="20"/>
  <c r="U366" i="20"/>
  <c r="R385" i="20"/>
  <c r="R397" i="20"/>
  <c r="U402" i="20"/>
  <c r="R414" i="20"/>
  <c r="T420" i="20"/>
  <c r="V420" i="20" s="1"/>
  <c r="R421" i="20"/>
  <c r="U477" i="20"/>
  <c r="R215" i="20"/>
  <c r="R227" i="20"/>
  <c r="T241" i="20"/>
  <c r="V241" i="20" s="1"/>
  <c r="T254" i="20"/>
  <c r="V254" i="20" s="1"/>
  <c r="T266" i="20"/>
  <c r="V266" i="20" s="1"/>
  <c r="T278" i="20"/>
  <c r="V278" i="20" s="1"/>
  <c r="T286" i="20"/>
  <c r="V286" i="20" s="1"/>
  <c r="R286" i="20"/>
  <c r="R300" i="20"/>
  <c r="T314" i="20"/>
  <c r="V314" i="20" s="1"/>
  <c r="T322" i="20"/>
  <c r="V322" i="20" s="1"/>
  <c r="R322" i="20"/>
  <c r="R328" i="20"/>
  <c r="T394" i="20"/>
  <c r="V394" i="20" s="1"/>
  <c r="R394" i="20"/>
  <c r="T396" i="20"/>
  <c r="V396" i="20" s="1"/>
  <c r="U432" i="20"/>
  <c r="T459" i="20"/>
  <c r="V459" i="20" s="1"/>
  <c r="T475" i="20"/>
  <c r="V475" i="20" s="1"/>
  <c r="R475" i="20"/>
  <c r="T505" i="20"/>
  <c r="V505" i="20" s="1"/>
  <c r="R505" i="20"/>
  <c r="T512" i="20"/>
  <c r="V512" i="20" s="1"/>
  <c r="R512" i="20"/>
  <c r="R210" i="20"/>
  <c r="U216" i="20"/>
  <c r="U228" i="20"/>
  <c r="T237" i="20"/>
  <c r="V237" i="20" s="1"/>
  <c r="R237" i="20"/>
  <c r="U336" i="20"/>
  <c r="U341" i="20"/>
  <c r="U348" i="20"/>
  <c r="T382" i="20"/>
  <c r="V382" i="20" s="1"/>
  <c r="R382" i="20"/>
  <c r="T390" i="20"/>
  <c r="V390" i="20" s="1"/>
  <c r="R390" i="20"/>
  <c r="T413" i="20"/>
  <c r="V413" i="20" s="1"/>
  <c r="R413" i="20"/>
  <c r="U442" i="20"/>
  <c r="T446" i="20"/>
  <c r="V446" i="20" s="1"/>
  <c r="R446" i="20"/>
  <c r="R453" i="20"/>
  <c r="R455" i="20"/>
  <c r="R477" i="20"/>
  <c r="T235" i="20"/>
  <c r="V235" i="20" s="1"/>
  <c r="T248" i="20"/>
  <c r="V248" i="20" s="1"/>
  <c r="T260" i="20"/>
  <c r="V260" i="20" s="1"/>
  <c r="T272" i="20"/>
  <c r="V272" i="20" s="1"/>
  <c r="T284" i="20"/>
  <c r="V284" i="20" s="1"/>
  <c r="T296" i="20"/>
  <c r="V296" i="20" s="1"/>
  <c r="T308" i="20"/>
  <c r="V308" i="20" s="1"/>
  <c r="T320" i="20"/>
  <c r="V320" i="20" s="1"/>
  <c r="U355" i="20"/>
  <c r="T363" i="20"/>
  <c r="V363" i="20" s="1"/>
  <c r="U370" i="20"/>
  <c r="T375" i="20"/>
  <c r="V375" i="20" s="1"/>
  <c r="R396" i="20"/>
  <c r="R404" i="20"/>
  <c r="T427" i="20"/>
  <c r="V427" i="20" s="1"/>
  <c r="R430" i="20"/>
  <c r="T430" i="20"/>
  <c r="V430" i="20" s="1"/>
  <c r="T432" i="20"/>
  <c r="V432" i="20" s="1"/>
  <c r="R432" i="20"/>
  <c r="T447" i="20"/>
  <c r="V447" i="20" s="1"/>
  <c r="R450" i="20"/>
  <c r="T450" i="20"/>
  <c r="V450" i="20" s="1"/>
  <c r="T452" i="20"/>
  <c r="V452" i="20" s="1"/>
  <c r="R452" i="20"/>
  <c r="T499" i="20"/>
  <c r="V499" i="20" s="1"/>
  <c r="R499" i="20"/>
  <c r="U507" i="20"/>
  <c r="R327" i="20"/>
  <c r="U343" i="20"/>
  <c r="T407" i="20"/>
  <c r="V407" i="20" s="1"/>
  <c r="R407" i="20"/>
  <c r="T417" i="20"/>
  <c r="V417" i="20" s="1"/>
  <c r="R425" i="20"/>
  <c r="T425" i="20"/>
  <c r="V425" i="20" s="1"/>
  <c r="R434" i="20"/>
  <c r="R445" i="20"/>
  <c r="T445" i="20"/>
  <c r="V445" i="20" s="1"/>
  <c r="R454" i="20"/>
  <c r="R463" i="20"/>
  <c r="T463" i="20"/>
  <c r="V463" i="20" s="1"/>
  <c r="U471" i="20"/>
  <c r="T511" i="20"/>
  <c r="V511" i="20" s="1"/>
  <c r="R511" i="20"/>
  <c r="T279" i="20"/>
  <c r="V279" i="20" s="1"/>
  <c r="T291" i="20"/>
  <c r="V291" i="20" s="1"/>
  <c r="T303" i="20"/>
  <c r="T315" i="20"/>
  <c r="V315" i="20" s="1"/>
  <c r="T351" i="20"/>
  <c r="V351" i="20" s="1"/>
  <c r="R351" i="20"/>
  <c r="R354" i="20"/>
  <c r="U378" i="20"/>
  <c r="U396" i="20"/>
  <c r="T440" i="20"/>
  <c r="V440" i="20" s="1"/>
  <c r="R440" i="20"/>
  <c r="T458" i="20"/>
  <c r="V458" i="20" s="1"/>
  <c r="R458" i="20"/>
  <c r="T493" i="20"/>
  <c r="V493" i="20" s="1"/>
  <c r="R493" i="20"/>
  <c r="R343" i="20"/>
  <c r="R370" i="20"/>
  <c r="R387" i="20"/>
  <c r="U387" i="20"/>
  <c r="R437" i="20"/>
  <c r="T437" i="20"/>
  <c r="V437" i="20" s="1"/>
  <c r="R457" i="20"/>
  <c r="T457" i="20"/>
  <c r="V457" i="20" s="1"/>
  <c r="T481" i="20"/>
  <c r="V481" i="20" s="1"/>
  <c r="R481" i="20"/>
  <c r="T345" i="20"/>
  <c r="V345" i="20" s="1"/>
  <c r="R400" i="20"/>
  <c r="T411" i="20"/>
  <c r="V411" i="20" s="1"/>
  <c r="R423" i="20"/>
  <c r="U470" i="20"/>
  <c r="U495" i="20"/>
  <c r="T500" i="20"/>
  <c r="V500" i="20" s="1"/>
  <c r="R500" i="20"/>
  <c r="U506" i="20"/>
  <c r="T328" i="20"/>
  <c r="V328" i="20" s="1"/>
  <c r="T332" i="20"/>
  <c r="V332" i="20" s="1"/>
  <c r="T371" i="20"/>
  <c r="V371" i="20" s="1"/>
  <c r="R371" i="20"/>
  <c r="U372" i="20"/>
  <c r="T381" i="20"/>
  <c r="V381" i="20" s="1"/>
  <c r="R420" i="20"/>
  <c r="R443" i="20"/>
  <c r="R461" i="20"/>
  <c r="U489" i="20"/>
  <c r="T494" i="20"/>
  <c r="V494" i="20" s="1"/>
  <c r="R494" i="20"/>
  <c r="U500" i="20"/>
  <c r="T357" i="20"/>
  <c r="V357" i="20" s="1"/>
  <c r="U401" i="20"/>
  <c r="R429" i="20"/>
  <c r="R449" i="20"/>
  <c r="U465" i="20"/>
  <c r="T470" i="20"/>
  <c r="V470" i="20" s="1"/>
  <c r="R470" i="20"/>
  <c r="U476" i="20"/>
  <c r="U501" i="20"/>
  <c r="T506" i="20"/>
  <c r="V506" i="20" s="1"/>
  <c r="R506" i="20"/>
  <c r="U512" i="20"/>
  <c r="U515" i="20" l="1"/>
  <c r="R515" i="20"/>
  <c r="T515" i="20"/>
  <c r="V48" i="20"/>
  <c r="V303" i="20"/>
  <c r="V464" i="20"/>
  <c r="V196" i="20"/>
  <c r="V18" i="20"/>
  <c r="V515" i="20" s="1"/>
</calcChain>
</file>

<file path=xl/sharedStrings.xml><?xml version="1.0" encoding="utf-8"?>
<sst xmlns="http://schemas.openxmlformats.org/spreadsheetml/2006/main" count="2489" uniqueCount="661">
  <si>
    <t>Cargo</t>
  </si>
  <si>
    <t>Totales en RD$</t>
  </si>
  <si>
    <t>MASC</t>
  </si>
  <si>
    <t>TEMPORAL</t>
  </si>
  <si>
    <t>MAESTRO POR CONTRATO</t>
  </si>
  <si>
    <t xml:space="preserve">Division Académica </t>
  </si>
  <si>
    <t>FEM</t>
  </si>
  <si>
    <t>ELAINE CARABALLO</t>
  </si>
  <si>
    <t>MARCEL MENDEZ FORTUNA</t>
  </si>
  <si>
    <t>YORKY DALINER DE LA ROSA FAMILIA</t>
  </si>
  <si>
    <t>SULENNY DE LEON DE LOS SANTOS</t>
  </si>
  <si>
    <t>JUANCITO QUITERIO DEL ROSARIO</t>
  </si>
  <si>
    <t>FRANCISCO ALBERTO GUERRERO CEPEDA</t>
  </si>
  <si>
    <t>GERMAN JOSE PIMENTEL DE LEON</t>
  </si>
  <si>
    <t>NICOLAS FAMILIA MATEO</t>
  </si>
  <si>
    <t>RUBEN GUILLERMO ZABALA MORETA</t>
  </si>
  <si>
    <t>LUZ MILAGROS CABRERA ALCANTARA</t>
  </si>
  <si>
    <t>JOSE MIGUEL SUERO RICO</t>
  </si>
  <si>
    <t>SCAIRON GARCIA ENCARNACION</t>
  </si>
  <si>
    <t>YOSKAR ANTONIO MATEO ENCARNACION</t>
  </si>
  <si>
    <t>SANTO HUGO BELTRE RAMIREZ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</si>
  <si>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</si>
  <si>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</si>
  <si>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</si>
  <si>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</si>
  <si>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</si>
  <si>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</si>
  <si>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</si>
  <si>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</si>
  <si>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</si>
  <si>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</si>
  <si>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</si>
  <si>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MIGUEL EMILIO ABREU SANCHEZ</t>
  </si>
  <si>
    <t>MARIA URENA HERRERA</t>
  </si>
  <si>
    <t>MARIA SANCHEZ MATEO</t>
  </si>
  <si>
    <t>MARGARITA MERCEDES DE LA ROSA</t>
  </si>
  <si>
    <t>MAGDALINDA SORIANO ESCALANTE</t>
  </si>
  <si>
    <t>LUCILA LUCIANO ACOSTA</t>
  </si>
  <si>
    <t>JUNIOR JOSE BUENO PEREZ</t>
  </si>
  <si>
    <t>JOSE JOAQUIN ABREU AQUINO</t>
  </si>
  <si>
    <t>IDALINA GONZALEZ PEÑA</t>
  </si>
  <si>
    <t>HILMA ONEYDA PINA MEDINA</t>
  </si>
  <si>
    <t>EUNICE MERCEDES DE LA ROSA</t>
  </si>
  <si>
    <t>EUNICE ARADI MORA MATEO</t>
  </si>
  <si>
    <t>EDDY GARCIA PINA</t>
  </si>
  <si>
    <t>DOMINGO ALBERTO DOMINGUEZ</t>
  </si>
  <si>
    <t>DENICE MARTINEZ TEJADA</t>
  </si>
  <si>
    <t>CARLOS MANUEL SANCHEZ DE OLEO</t>
  </si>
  <si>
    <t>ARELIS TURBI</t>
  </si>
  <si>
    <t>ANGELA GABRIELA PEÑA AMADOR</t>
  </si>
  <si>
    <t>ANDREA GERMANIA LOPEZ MATEO</t>
  </si>
  <si>
    <t>ALEJANDRO MATEO JIMENEZ</t>
  </si>
  <si>
    <t>ENCARGADO DE LA DIVISION DE S</t>
  </si>
  <si>
    <t>FELIX JUAN SANCHEZ MORETA</t>
  </si>
  <si>
    <t>División de Servicios Generales</t>
  </si>
  <si>
    <t>TÉCNICO DE RECURSOS HUMANOS</t>
  </si>
  <si>
    <t>MARIA BENITA DE LOS SANTOS SOSA</t>
  </si>
  <si>
    <t xml:space="preserve">Divisón de Recursos Humanos </t>
  </si>
  <si>
    <t>SOPORTE TECNICO</t>
  </si>
  <si>
    <t>EDWARD MORETA RAMIREZ</t>
  </si>
  <si>
    <t>División Tecnología de la Información y Comunicación</t>
  </si>
  <si>
    <t>CONTADOR</t>
  </si>
  <si>
    <t>IRIS YOKALY BAUTISTA BAUTISTA</t>
  </si>
  <si>
    <t>Dirección Administrativa y Financiera</t>
  </si>
  <si>
    <t>CHEF</t>
  </si>
  <si>
    <t>MODESTO DE LA CRUZ DE LOS SANTOS</t>
  </si>
  <si>
    <t>Recinto Urania Montas</t>
  </si>
  <si>
    <t>JESUS EMMANUEL PERAL CERDA</t>
  </si>
  <si>
    <t>CARLOS DAVID VENTURA PEREZ</t>
  </si>
  <si>
    <t>MARIA ALTAGRACIA TAVAREZ RODRIGUEZ</t>
  </si>
  <si>
    <t>ZOILO RAFAEL MENDEZ CAMACHO</t>
  </si>
  <si>
    <t>YUDELCA ALTAGRACIA JIMINIAN MORAN</t>
  </si>
  <si>
    <t>YOSIRIS YUDELKA TORIBIO CAMPOS</t>
  </si>
  <si>
    <t>YADELYN ALTAGRACIA CRUZ DE LA CRUZ</t>
  </si>
  <si>
    <t>WILLIAMS SANTOS MARTINEZ</t>
  </si>
  <si>
    <t>VICTOR ANDRES VENTURA CRUZ</t>
  </si>
  <si>
    <t>REYNA ANTONIA CABA ROJAS</t>
  </si>
  <si>
    <t>PEDRO JOSE DIEP CRUZ</t>
  </si>
  <si>
    <t>NURFI LILLIVET RODRIGUEZ DE LA ROSA</t>
  </si>
  <si>
    <t>MODESTO DE JESUS PENA PENA</t>
  </si>
  <si>
    <t>MIURKA MIGNOLIA RODRIGUEZ JAVIER DE</t>
  </si>
  <si>
    <t>MILAGROS DE JESUS GUZMAN MARTINEZ</t>
  </si>
  <si>
    <t>MIGUEL ANGEL ESTRELLA GUABA</t>
  </si>
  <si>
    <t>MICHAEL ANDRES MARQUEZ QUINTANA</t>
  </si>
  <si>
    <t>MELISSA MARIA SANTOS ROSARIO</t>
  </si>
  <si>
    <t>MAHOLY ELIZABETH DIAZ RAMIREZ DE CA</t>
  </si>
  <si>
    <t>LUIS MIGUEL PACHECO FERREIRA</t>
  </si>
  <si>
    <t>LUIS ALBERTO MONCION GUZMAN</t>
  </si>
  <si>
    <t>KHAROLLYS SIRI RODRIGUEZ</t>
  </si>
  <si>
    <t>JEYSON JULIO PEÑA POLANCO</t>
  </si>
  <si>
    <t>FRANZISKA PEUKER BECKMANN</t>
  </si>
  <si>
    <t>FLOR ELENA GONZALEZ ALCANTARA</t>
  </si>
  <si>
    <t>FELIX RAMON MINAYA POLANCO</t>
  </si>
  <si>
    <t>DAMIANA MERCEDES PICHARDO ALMANZAR</t>
  </si>
  <si>
    <t>ANDRES DE JESUS TEJADA SALAS</t>
  </si>
  <si>
    <t>AMARILIS GABOT PAULINO</t>
  </si>
  <si>
    <t>ADONIS FRANCISCO FERREIRA</t>
  </si>
  <si>
    <t>ADOLFO CARLOS ARIAS DOMINGUEZ</t>
  </si>
  <si>
    <t>Dirección de Recursos Humanos</t>
  </si>
  <si>
    <t>VICTOR MANUEL MENDEZ ABREU</t>
  </si>
  <si>
    <t>Recinto Luis Napoleón Núñez Molina</t>
  </si>
  <si>
    <t>WILLIANS DELGADO HERRERA</t>
  </si>
  <si>
    <t>MARIDALIA DE LA ROSA ROSARIO</t>
  </si>
  <si>
    <t>MARTA BEATRIZ DIAZ SANCHEZ</t>
  </si>
  <si>
    <t>ELENISIA ALTAGRACIA PAULINO POLANCO</t>
  </si>
  <si>
    <t>RENE RAFAEL GARCIA SZABO</t>
  </si>
  <si>
    <t>MICHAEL JULIO LLOYD BROOKS</t>
  </si>
  <si>
    <t>LUIS ALFREDO DE JESUS FERNANDEZ</t>
  </si>
  <si>
    <t>LISSANDRA PAOLA LOPEZ KELY</t>
  </si>
  <si>
    <t>LINNETTE ALEXANDRA BASTARDO JARVIS</t>
  </si>
  <si>
    <t>HEYLEN ANDREINA VILORIO JAQUEZ</t>
  </si>
  <si>
    <t>FRANCISCO JAVIER PAYANO BASTARDO</t>
  </si>
  <si>
    <t>DARLING JASSIEL MESA SOLANO</t>
  </si>
  <si>
    <t>YELKI CLARIBEL CATEDRAL FEBLES</t>
  </si>
  <si>
    <t>WENDY ORTIZ</t>
  </si>
  <si>
    <t>JOSE ENRIQUE JIMENEZ VASQUEZ</t>
  </si>
  <si>
    <t>MAYELI JAIME DE AZA</t>
  </si>
  <si>
    <t>YOMARYS CABRERA RAMIREZ</t>
  </si>
  <si>
    <t>RUTH SIMS SANTANA</t>
  </si>
  <si>
    <t>OSCAR EDUARDO DIAZ CASTILLO</t>
  </si>
  <si>
    <t>MARGARITA NOLASCO</t>
  </si>
  <si>
    <t>LEIDA RAMONA DE LA ROSA ROSA</t>
  </si>
  <si>
    <t>JUNIOR MIGUEL CORDONES RAMIREZ</t>
  </si>
  <si>
    <t>FRANKLIN ANDRES ABREU FRANCO</t>
  </si>
  <si>
    <t>ENRRIQUETA JOSEPH NOLASCO</t>
  </si>
  <si>
    <t>CRISTIAN RAMIREZ MALDONADO</t>
  </si>
  <si>
    <t>CLAUDIA MONICA LEAÑO LOPEZ</t>
  </si>
  <si>
    <t>CARMEN RAMONA GARCIA GARCIA</t>
  </si>
  <si>
    <t>ALBERTO AGUSTIN PEREZ CRUZ</t>
  </si>
  <si>
    <t>CESAR OTNIEL SABINO DE LA ROSA</t>
  </si>
  <si>
    <t>IVELISSE NUÑEZ ADAMES</t>
  </si>
  <si>
    <t>División Recursos Humanos</t>
  </si>
  <si>
    <t>GERMANIA JOSEFINA ALBA ASTACIO</t>
  </si>
  <si>
    <t>División de Admisiones</t>
  </si>
  <si>
    <t>ORIENTADOR (A) ESTUDIANTIL</t>
  </si>
  <si>
    <t>MARIA INMACULADA GARCIA TEIJEIRO</t>
  </si>
  <si>
    <t>Recinto Juan Vicente Moscoso</t>
  </si>
  <si>
    <t>ELOAMNY ARACELIS PUJOLS TEJEDA</t>
  </si>
  <si>
    <t>ANDRI JESUS BINET ALVAREZ</t>
  </si>
  <si>
    <t>VALENTIN AMARO ALMONTE</t>
  </si>
  <si>
    <t>MARIA DE LAS NIEVES FORS CASTILLO</t>
  </si>
  <si>
    <t>MARCOS ARTURO AVILES BLONDA FONDEUR</t>
  </si>
  <si>
    <t>JOHANNA VASQUEZ CORDERO</t>
  </si>
  <si>
    <t>GABRIELA OLDEMARY DESCHAMPS LEYBA</t>
  </si>
  <si>
    <t>JEURY JONAY ACEVEDO VASQUEZ</t>
  </si>
  <si>
    <t>LUIS FRANCISCO LABORDE ESDAILE</t>
  </si>
  <si>
    <t>PEDRO ROBERTO RODRIGUEZ ALMANZAR</t>
  </si>
  <si>
    <t>KENIA RODRIGUEZ TAPIA</t>
  </si>
  <si>
    <t>CLARA ELENA CRUZ MARTE</t>
  </si>
  <si>
    <t>VILMA RAFAELINA GERARDO WEISZ</t>
  </si>
  <si>
    <t>ROSELY MARCELINO MERCEDES</t>
  </si>
  <si>
    <t>PABLO GONZALEZ SOSA</t>
  </si>
  <si>
    <t>NIRCIDO ANTONIO DIAZ JIMENEZ</t>
  </si>
  <si>
    <t>NICANOR CONCEPCION GARCIA</t>
  </si>
  <si>
    <t>JENNIFER MARLINE RODRIGUEZ BAEZ</t>
  </si>
  <si>
    <t>FRANCISCO ANTONIO PIMENTEL</t>
  </si>
  <si>
    <t>NELSON JORGE ACEVEDO TRAVIESO</t>
  </si>
  <si>
    <t>MARIO SERRANO MARTE</t>
  </si>
  <si>
    <t>EDUARDO ARTURO FERMIN GONZALEZ</t>
  </si>
  <si>
    <t>BRAINER NIVAR CRUZ</t>
  </si>
  <si>
    <t>RANDOLFO ORTIZ DE JESUS</t>
  </si>
  <si>
    <t>LESLIE YANIRIS JOAQUIN MARTINEZ</t>
  </si>
  <si>
    <t>HECTOR JUNIOR MONTES DE OCA GONZALE</t>
  </si>
  <si>
    <t>VLADIMIR ILITCH FIGUEROA GUTIERREZ</t>
  </si>
  <si>
    <t>MARIBEL NUÑEZ MENDEZ</t>
  </si>
  <si>
    <t>MARCOS ANTONIO MORALES VALDEZ</t>
  </si>
  <si>
    <t>ELSA MARIA GALVEZ MEJIA</t>
  </si>
  <si>
    <t>AQUILES JULIO GUERRERO FONDEUR</t>
  </si>
  <si>
    <t>GABRIELA BASILIS CASILLA</t>
  </si>
  <si>
    <t>BERTHA CARLINA CABRAL LUCIANO</t>
  </si>
  <si>
    <t>MILAGROS LUNA RODRIGUEZ</t>
  </si>
  <si>
    <t>WILFREDO MARTE FORTUNATO</t>
  </si>
  <si>
    <t>BETHANIA VALDEZ JIMENEZ DE GARCIA</t>
  </si>
  <si>
    <t>YANETT ALTAGRACIA REYES BAEZ</t>
  </si>
  <si>
    <t>SONIA NEREYDA MEDINA RODRIGUEZ</t>
  </si>
  <si>
    <t>SANDRA PATRICIA ALVARADO BORDAS</t>
  </si>
  <si>
    <t>SAMUEL ELIAS BISONO ENCARNACION</t>
  </si>
  <si>
    <t>RUTH PEREZ ELSEVIF</t>
  </si>
  <si>
    <t>RITA EVELIN DIAZ BLANCO</t>
  </si>
  <si>
    <t>REYSON ALEXANDER PEREZ TENA</t>
  </si>
  <si>
    <t>RAMON EMILIO VILORIO POLANCO</t>
  </si>
  <si>
    <t>MIGUEL ANTONIO GERMAN CARRION</t>
  </si>
  <si>
    <t>MERLIS ROSA MADE CABRERA</t>
  </si>
  <si>
    <t>MARITZA MENDEZ RODRIGUEZ</t>
  </si>
  <si>
    <t>MARINO BRITO GUILLEN</t>
  </si>
  <si>
    <t>MARIAN VICTORIA VALDEZ DE LEON</t>
  </si>
  <si>
    <t>MARIA DEL ROSARIO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</si>
  <si>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</si>
  <si>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</si>
  <si>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</si>
  <si>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</si>
  <si>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</si>
  <si>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</si>
  <si>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JACOB GONZALEZ ANGEL</t>
  </si>
  <si>
    <t>FIDENCIO FABIAN CLETO</t>
  </si>
  <si>
    <t>CHRISTOPHER ENMANUEL PORTORREAL</t>
  </si>
  <si>
    <t>CESAR ANTONIO BATISTA</t>
  </si>
  <si>
    <t>ARTEMISA CARVAJAL ALCANTARA</t>
  </si>
  <si>
    <t>ANA LUISA FELIZ LAFONTAINE</t>
  </si>
  <si>
    <t>JEYSON HERRERA GARABITOS</t>
  </si>
  <si>
    <t>BRYAN RAFAEL LUGO SANTANA</t>
  </si>
  <si>
    <t>JOELI NATALIA MARTINEZ SANTOS</t>
  </si>
  <si>
    <t>ERNI SANAE PEREZ CHAVEZ</t>
  </si>
  <si>
    <t>División de Bienestar Estudiantil</t>
  </si>
  <si>
    <t>OLGA DILIA ZAPATA FERNANDEZ</t>
  </si>
  <si>
    <t>División Calidad en la Gestión</t>
  </si>
  <si>
    <t>TECNICO ADM</t>
  </si>
  <si>
    <t>ANDREA LORENZO VALLEJO</t>
  </si>
  <si>
    <t>LUIS ANTONIO PEREZ ARIAS</t>
  </si>
  <si>
    <t>Recinto Félix Evaristo Mejía</t>
  </si>
  <si>
    <t>OLFIR ALEXANDER GUZMAN MENDEZ</t>
  </si>
  <si>
    <t>JEYSON MANUEL TINEO NUÑEZ</t>
  </si>
  <si>
    <t>RAFAEL ALBERTO MARMOLEJOS GIL</t>
  </si>
  <si>
    <t>ROSANNY JOSEFINA TAVAREZ ORTEGA</t>
  </si>
  <si>
    <t>ALEXANDRA MARIA FONDEUR SANCHEZ</t>
  </si>
  <si>
    <t>PAULINA ISABEL PERALTA ACOSTA</t>
  </si>
  <si>
    <t>WINSTON ENMANUEL RODRIGUEZ CASTILLO</t>
  </si>
  <si>
    <t>LEONIDO ROSARIO PENA</t>
  </si>
  <si>
    <t>SAMUEL DE JESUS BURGOS DIAZ</t>
  </si>
  <si>
    <t>KELVIN RAFAEL SANTANA SERRATA</t>
  </si>
  <si>
    <t>ROLANDO ANTONIO PERALTA FERNANDEZ</t>
  </si>
  <si>
    <t>NANSI MARIA ESPINAL LUNA</t>
  </si>
  <si>
    <t>MARIA VENTURA GARCIA</t>
  </si>
  <si>
    <t>JOSE RAMON CONCEPCION LIRIANO</t>
  </si>
  <si>
    <t>CARMEN MELIDA RODRIGUEZ TAVERAS</t>
  </si>
  <si>
    <t>GLADIS FRANCISCA DIAZ CAMACHO DE PA</t>
  </si>
  <si>
    <t>CRUZ OSVALDO SANTOS CID</t>
  </si>
  <si>
    <t>PATRICIO DE JESUS GARCIA POLANCO</t>
  </si>
  <si>
    <t>SEVERIANO HUMBERTO PICHARDO DIAZ</t>
  </si>
  <si>
    <t>ELADIA MARIA RODRIGUEZ COLON DE TOR</t>
  </si>
  <si>
    <t>WILMER RAFAEL NUÑEZ MOYA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</si>
  <si>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</si>
  <si>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</si>
  <si>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</si>
  <si>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</si>
  <si>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</si>
  <si>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</si>
  <si>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NEFTALI WILFRIDO EUGENIA CASTILLO</t>
  </si>
  <si>
    <t>MAYRA LEONARD RUIZ</t>
  </si>
  <si>
    <t>MARIA NELY CALDERON MORA</t>
  </si>
  <si>
    <t>MARGARITA MARIA MARTINEZ GONZALEZ</t>
  </si>
  <si>
    <t>ANA LILIANA ABREU PERDOMO</t>
  </si>
  <si>
    <t>JOSE LUIS ABREU SANTOS</t>
  </si>
  <si>
    <t>CHRISTOPHER HOWARD HIRALDO</t>
  </si>
  <si>
    <t>CAREN JULISSA NUÑEZ CRUZ</t>
  </si>
  <si>
    <t>RUTH ESTHER GENAO DISLA</t>
  </si>
  <si>
    <t>ALAIN GUTIERREZ GONZALEZ</t>
  </si>
  <si>
    <t>MARIA ELIZABETH TAVAREZ ABREU</t>
  </si>
  <si>
    <t>Departamento de Bienestar Estudiantil</t>
  </si>
  <si>
    <t>Recinto Emilio Prud´Homme</t>
  </si>
  <si>
    <t xml:space="preserve">Vicerrectoría Académica </t>
  </si>
  <si>
    <t>VICTORIA DEL CARMEN LIRANZO RODRIGU</t>
  </si>
  <si>
    <t>EMMANUEL REYES</t>
  </si>
  <si>
    <t>KEIMEL JOSE JORGE ESPINOSA</t>
  </si>
  <si>
    <t>FRANCISCO TEJEDA LORENZO</t>
  </si>
  <si>
    <t>AURORA ANDREINA JIMENEZ SOTO</t>
  </si>
  <si>
    <t>ANDRES TIBURCIO MARTE</t>
  </si>
  <si>
    <t>YADIRIS ALCANTARA ROSARIO</t>
  </si>
  <si>
    <t>QUISQUEYA VICTORIA MERCEDES VILLAMA</t>
  </si>
  <si>
    <t>FANIA MENDEZ</t>
  </si>
  <si>
    <t>WILTON GUTIERREZ DE LA CRUZ</t>
  </si>
  <si>
    <t>WANDA MARIANELA CALZADO RODRIGUEZ</t>
  </si>
  <si>
    <t>RAFAEL EDGARDO MATOS FACUNDO</t>
  </si>
  <si>
    <t>MAXIMO SANCHEZ LINARES</t>
  </si>
  <si>
    <t>MARCOS DANIEL ABREU ROSARIO</t>
  </si>
  <si>
    <t>MANUEL SATURNINO MATOS</t>
  </si>
  <si>
    <t>HENYER RAMON ZAMORA MOTA</t>
  </si>
  <si>
    <t>GRISLEANDRO AMADOR PEREZ</t>
  </si>
  <si>
    <t>ERENDIRA MARIA HERNANDEZ ABREU</t>
  </si>
  <si>
    <t>LUCIA ALTAGRACIA QUEZADA MENDOZA</t>
  </si>
  <si>
    <t>EFRAIN AMBIORIX LOPEZ TEJEDA</t>
  </si>
  <si>
    <t>CARLOS MANUEL JIMENEZ VASQUEZ</t>
  </si>
  <si>
    <t>ANTONIA MARICELA LEYBA ALCANTARA</t>
  </si>
  <si>
    <t>ROSA AMADA MINIEL SANCHEZ</t>
  </si>
  <si>
    <t>SANTA MONTERO MONTERO</t>
  </si>
  <si>
    <t>MARIA ELIZABETH BELTRE ALCANTARA</t>
  </si>
  <si>
    <t>YULIS HEREDIA</t>
  </si>
  <si>
    <t>Dirección Académica</t>
  </si>
  <si>
    <t>Recinto Eugenio María de Hostos</t>
  </si>
  <si>
    <t>SOPORTE TÉCNICO INFORMÁTICO</t>
  </si>
  <si>
    <t>FELISANDY ULLOA SANCHEZ</t>
  </si>
  <si>
    <t xml:space="preserve">Escuela de Formacion de Directores </t>
  </si>
  <si>
    <t>TECNICO</t>
  </si>
  <si>
    <t>GUILLERMINA AYBAL CASTILLO</t>
  </si>
  <si>
    <t>VICTOR LIRIA OZUNA</t>
  </si>
  <si>
    <t>Vicerrectoría de Investigación y Postgrado</t>
  </si>
  <si>
    <t>BISMAR GALAN GALVEZ</t>
  </si>
  <si>
    <t>ROSSELY SECUNDINA ALCANTARA PINA</t>
  </si>
  <si>
    <t>BERKI YOSELIN TAVERAS SANCHEZ</t>
  </si>
  <si>
    <t>CLAUDIA MARIA BRENES GARDEN</t>
  </si>
  <si>
    <t>Departamento Recursos para el Aprendizaje</t>
  </si>
  <si>
    <t>JUAN RAFAEL MEDINA PIMENTEL</t>
  </si>
  <si>
    <t>División Servicios Generales</t>
  </si>
  <si>
    <t>INGENIERO</t>
  </si>
  <si>
    <t>HEIDI MELISSA OGANDO ADAMES</t>
  </si>
  <si>
    <t>División Ingeniería y Planta Física</t>
  </si>
  <si>
    <t>NAIFE VELEZ GITTE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</si>
  <si>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</si>
  <si>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</si>
  <si>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</si>
  <si>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</si>
  <si>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</si>
  <si>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</si>
  <si>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</si>
  <si>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</si>
  <si>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</si>
  <si>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QUIRSA MARISOL BAEZ SOTO</t>
  </si>
  <si>
    <t>RICHARD ANTONIO PAULA MENDEZ</t>
  </si>
  <si>
    <t xml:space="preserve">División de Gestión de Bibliotecas </t>
  </si>
  <si>
    <t>CARLIXTA DE LA ROSA</t>
  </si>
  <si>
    <t>División de Contabilidad</t>
  </si>
  <si>
    <t>MAGDALENA MARIA MARIÑEZ GUZMAN</t>
  </si>
  <si>
    <t>MARBELYS CAROLINA BAEZ DE OLEO</t>
  </si>
  <si>
    <t>División de Archivo y Correspondencia</t>
  </si>
  <si>
    <t>ERICKA ADAMES HERNANDEZ</t>
  </si>
  <si>
    <t>YANERY ROMERO BATISTA</t>
  </si>
  <si>
    <t>ROSANNA POLANCO VASQUEZ</t>
  </si>
  <si>
    <t>AHSLEY SCARLLETT GARCIA</t>
  </si>
  <si>
    <t>TERESA MIGUELINA TAPIA SANCHEZ</t>
  </si>
  <si>
    <t>ELISANDRE POLANCO FRANCE</t>
  </si>
  <si>
    <t>División Activos Fijos</t>
  </si>
  <si>
    <t>CLARIBEL PAYANO OVALLE</t>
  </si>
  <si>
    <t>Dirección de Proyección Institucional</t>
  </si>
  <si>
    <t>MIOSOTIS BELLANIRIS DE LA ROSA ENCA</t>
  </si>
  <si>
    <t>SANTA JIMENEZ CASTILLO DE FELIZ</t>
  </si>
  <si>
    <t>EURIS ENMANUEL ALONZO GERMAN</t>
  </si>
  <si>
    <t>GENARINA ALTAGRACIA SANTOS PEREZ DE</t>
  </si>
  <si>
    <t>Dirección de Extensión</t>
  </si>
  <si>
    <t>Dirección de Postgrado y Educación Permanente</t>
  </si>
  <si>
    <t>ELBA GABRIELA PICHARDO JIMENEZ</t>
  </si>
  <si>
    <t>COORDINADOR (A) PEDAGOGICO (A</t>
  </si>
  <si>
    <t>ANALISTA DE DATOS</t>
  </si>
  <si>
    <t>WILSON CONTRERAS CONSTANZA</t>
  </si>
  <si>
    <t xml:space="preserve">Dirección de Planificación y Desarrollo </t>
  </si>
  <si>
    <t>GREGORY ANTONIO SANTOS MARTINEZ</t>
  </si>
  <si>
    <t>Dirección de Investigación</t>
  </si>
  <si>
    <t>EDISON JAVIER RODRIGUEZ DIAZ</t>
  </si>
  <si>
    <t>Dirección de Gestión Admisiones y Registro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</si>
  <si>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</si>
  <si>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</si>
  <si>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</si>
  <si>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</si>
  <si>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</si>
  <si>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</si>
  <si>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MAYRA MIGUELINA LARA GUZMAN</t>
  </si>
  <si>
    <t>TERESA MERCEDES BAUTISTA NUÑEZ</t>
  </si>
  <si>
    <t>LAURA PATRICIA MORALES CABRERA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</si>
  <si>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</si>
  <si>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</si>
  <si>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</si>
  <si>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</si>
  <si>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</si>
  <si>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Departamento Desarrollo Institucional</t>
  </si>
  <si>
    <t>JONAS DIAZ DURAN</t>
  </si>
  <si>
    <t>Dpto.Tecnología de la Información y Comunicación</t>
  </si>
  <si>
    <t>ADMINISTRADOR DE BASE DE DATO</t>
  </si>
  <si>
    <t>JOEL ENCARNACION MATEO</t>
  </si>
  <si>
    <t>FRANCISCO JAVIER MEDINA MATOS</t>
  </si>
  <si>
    <t>DARLING NOMAR DE LA ROSA VANDERHORS</t>
  </si>
  <si>
    <t>OSCARINA JACQUELINE TEJADA</t>
  </si>
  <si>
    <t>Departamento de Tecnología de la Información y Comunicación</t>
  </si>
  <si>
    <t>TOMAS EUGENIO ALVAREZ CARBONELL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</si>
  <si>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</si>
  <si>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</si>
  <si>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</si>
  <si>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</si>
  <si>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</si>
  <si>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</si>
  <si>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>ANALISTA DE CONTROL INTERNO</t>
  </si>
  <si>
    <t>JOEL OLEA TIBURCIO</t>
  </si>
  <si>
    <t>Departamento de Fiscalización</t>
  </si>
  <si>
    <t>ANA PATRICIA MORA RAMIS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</si>
  <si>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</si>
  <si>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</si>
  <si>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</si>
  <si>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</si>
  <si>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</si>
  <si>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Departamento de Compras y Contrataciones</t>
  </si>
  <si>
    <t>INGRID NIURKIBEL SALVADOR MEDINA</t>
  </si>
  <si>
    <t>NATASHA LOPEZ ABATE</t>
  </si>
  <si>
    <t>Departamento Administrativo</t>
  </si>
  <si>
    <t>ERICK DEIVY REYES BALBI</t>
  </si>
  <si>
    <t>AMALIA ALTAGRACIA POLANCO ROSA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</si>
  <si>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</si>
  <si>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</si>
  <si>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</si>
  <si>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</si>
  <si>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</si>
  <si>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</si>
  <si>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</si>
  <si>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</si>
  <si>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</si>
  <si>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</si>
  <si>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</si>
  <si>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</si>
  <si>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</si>
  <si>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</si>
  <si>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</si>
  <si>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</si>
  <si>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</si>
  <si>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</si>
  <si>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</si>
  <si>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</si>
  <si>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</si>
  <si>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</si>
  <si>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</si>
  <si>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</si>
  <si>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</si>
  <si>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Nombre</t>
  </si>
  <si>
    <t>No.</t>
  </si>
  <si>
    <t>Departamento de Registro, Control y Nómina</t>
  </si>
  <si>
    <t>TÉCNICO DE ADMISIONES</t>
  </si>
  <si>
    <t>COORDINADOR (A) DE PROYECTOS</t>
  </si>
  <si>
    <t>ANALISTA DE CALIDAD EN LA GES</t>
  </si>
  <si>
    <t>TÉCNICO DE BIBLIOTECA</t>
  </si>
  <si>
    <t xml:space="preserve">ENCARGADO (A) DE DIVISION DE </t>
  </si>
  <si>
    <t>DIRECTOR (A) DE ESCUELA DE FO</t>
  </si>
  <si>
    <t>ENCARGADO DE RELACIONES PUBLI</t>
  </si>
  <si>
    <t>ENCARGADO (A) DIVISION DE SEG</t>
  </si>
  <si>
    <t>MARIA DE JESUS SCHARBAY MARTINEZ</t>
  </si>
  <si>
    <t>COORDINADOR (A) DE DIFUSION Y</t>
  </si>
  <si>
    <t>ANALISTA DE COMPRAS Y CONTRAT</t>
  </si>
  <si>
    <t>DIRECTOR (A) DE GESTION DE AD</t>
  </si>
  <si>
    <t>ENCARGADO PUBLICACIONES</t>
  </si>
  <si>
    <t>DIRECTOR (A) DE DESARROLLO CU</t>
  </si>
  <si>
    <t xml:space="preserve">ESPECIALISTA EN PROGRAMAS DE </t>
  </si>
  <si>
    <t>ENCARGADO DIVISION ACTIVO FIJ</t>
  </si>
  <si>
    <t>DIRECTOR (A) DE PROYECCION IN</t>
  </si>
  <si>
    <t>TÉCNICO ACADÉMICO</t>
  </si>
  <si>
    <t>DIRECTOR (A) DE BIENESTAR EST</t>
  </si>
  <si>
    <t>DIRECTOR ADMINISTRATIVO Y FIN</t>
  </si>
  <si>
    <t>ANALISTA DE BIENESTAR ESTUDIA</t>
  </si>
  <si>
    <t>ANALISTA DE DESARROLLO INSTIT</t>
  </si>
  <si>
    <t>COORDINADOR DE POSTGRADO Y ED</t>
  </si>
  <si>
    <t>TÉCNICO ARCHIVISTICA</t>
  </si>
  <si>
    <t>ENCARGADO (A) DE DPTO. DE MER</t>
  </si>
  <si>
    <t>ANALISTA DE RECLUTAMIENTO Y S</t>
  </si>
  <si>
    <t>MERCEDES DEL CARMEN MORONTA RODRIGU</t>
  </si>
  <si>
    <t>PROGRAMADOR</t>
  </si>
  <si>
    <t>ANALISTA DE REGISTRO Y CONTRO</t>
  </si>
  <si>
    <t>ANALISTA DE INVESTIGACION Y P</t>
  </si>
  <si>
    <t>TÉCNICO DE CALIDAD EN LA GEST</t>
  </si>
  <si>
    <t>TÉCNICO DE CONTABILIDAD</t>
  </si>
  <si>
    <t>Direccion de Planificacion y Desarrollo</t>
  </si>
  <si>
    <t>MAYRA VIRGINIA GOMEZ</t>
  </si>
  <si>
    <t>CLEOTILDE ASUNCION NUÑEZ ALIES</t>
  </si>
  <si>
    <t>TECNICO EN COMPRAS Y CONTRATA</t>
  </si>
  <si>
    <t>RAFAELA DE LA ROSA AQUINO DE DIAZ</t>
  </si>
  <si>
    <t>NELIA RAMIREZ SANCHEZ</t>
  </si>
  <si>
    <t>WALQUIDIA CRUZ DE MEDINA</t>
  </si>
  <si>
    <t>ELADIA MARIA GESTO DE JESUS</t>
  </si>
  <si>
    <t>HAIFA ARIANA MARTINEZ NADAL</t>
  </si>
  <si>
    <t>SUZANA BIENVENIDA HERNANDEZ ROSARIO</t>
  </si>
  <si>
    <t>ELSA MARIA CESPEDES DE OLEO</t>
  </si>
  <si>
    <t>NATANAEL MARTINEZ MEJIA</t>
  </si>
  <si>
    <t>ANAZARIO RODRIGUEZ GARCIA</t>
  </si>
  <si>
    <t>JENNY ALODIA ACOSTA MARTINEZ</t>
  </si>
  <si>
    <t>ELVIS DADONIN CONTRERA DE LOS SANTO</t>
  </si>
  <si>
    <t>EDIAN FRANKLIN FRANCO DE LOS SANTOS</t>
  </si>
  <si>
    <t>WILLY SAMUEL URBAEZ FURCAL</t>
  </si>
  <si>
    <t>MIGUEL EMILIO FERRERAS FELIZ</t>
  </si>
  <si>
    <t>EVALEIDI CROSS MARTE</t>
  </si>
  <si>
    <t>RAMON ANTONIO PERALTA SANTANA</t>
  </si>
  <si>
    <t>MARIELIS SALAS RAMÍREZ</t>
  </si>
  <si>
    <t xml:space="preserve">Division Extension  </t>
  </si>
  <si>
    <t>GAMALIER DEL ROSARIO MERCEDES</t>
  </si>
  <si>
    <t>COORDINADOR ADM</t>
  </si>
  <si>
    <t>LOIDA ESTHER MADERA PEÑA</t>
  </si>
  <si>
    <t>ENCARGADO (A) DE DPTO. DE BIE</t>
  </si>
  <si>
    <t>JENNIFER MATOS DE LA CRUZ</t>
  </si>
  <si>
    <t>TÉCNICO DE CONTROL DE BIENES</t>
  </si>
  <si>
    <t>YULAI JOSEFINA RUMALDO TATIS</t>
  </si>
  <si>
    <t>EZEMIL REYES GOMEZ</t>
  </si>
  <si>
    <t>ENCARGADO (A) DIVISION RECURS</t>
  </si>
  <si>
    <t>PENELOPE SILVA ROMERO</t>
  </si>
  <si>
    <t>División de Orientacion</t>
  </si>
  <si>
    <t>División de Recursos Humanos</t>
  </si>
  <si>
    <t>SOR PAULA RIVAS TAVERAS</t>
  </si>
  <si>
    <t>JESENIA MARTINEZ SANTANA</t>
  </si>
  <si>
    <t>MARIA LEONOR DIAZ DE CASTRO</t>
  </si>
  <si>
    <t>GLENYS ANGELA VALENTIN CORPORAN</t>
  </si>
  <si>
    <t>ELIZANET ALTAGRACIA CASTILLO AYBAR</t>
  </si>
  <si>
    <t xml:space="preserve">Division de Tesoreria </t>
  </si>
  <si>
    <t>Division Académica lnnm</t>
  </si>
  <si>
    <t>Division Académica EMH</t>
  </si>
  <si>
    <t>KEIDI DINEYI MESA MARTINEZ</t>
  </si>
  <si>
    <t>JUAN ANTONIO RODRIGUEZ CABA</t>
  </si>
  <si>
    <t>LUCIA ACOSTA SANTOS</t>
  </si>
  <si>
    <t>KELVISON ALEJANDRO REYES ALCEQUIEZ</t>
  </si>
  <si>
    <t>Departamento Juridico</t>
  </si>
  <si>
    <t>CARMEN M. DE LA ALTAGRACIA FELIZ RE</t>
  </si>
  <si>
    <t>MILEDY SANTANA DE JESUS</t>
  </si>
  <si>
    <t>ROBIN GERALDO DUVAL ALCANTARA</t>
  </si>
  <si>
    <t>AMAURY RAFAEL BELTRE GARCIA</t>
  </si>
  <si>
    <t xml:space="preserve">ALTAGRACIA TEOTISTE MATOS ORTIZ DE </t>
  </si>
  <si>
    <t>CRISTINA ALTAGRACIA GONZALEZ</t>
  </si>
  <si>
    <t>ANA HILDA MIRABAL ROSARIO</t>
  </si>
  <si>
    <t>RAMON BLADIMIR RAMOS BATISTA</t>
  </si>
  <si>
    <t>MARIA MONTAS GARCIA</t>
  </si>
  <si>
    <t>DAVID JONATHAN ACOSTA RAMIREZ</t>
  </si>
  <si>
    <t>ERIKA DE LOS SANTOS DURAN</t>
  </si>
  <si>
    <t>Division Academica</t>
  </si>
  <si>
    <t>Division Academica RUM</t>
  </si>
  <si>
    <t>Division Académica JVM</t>
  </si>
  <si>
    <t>Division Académica FEM</t>
  </si>
  <si>
    <t>OSCAR MANUEL MARTINEZ VARGAS</t>
  </si>
  <si>
    <t>ISLEN ELBA RODRIGUEZ ROSARIO</t>
  </si>
  <si>
    <t>DECANO DE GRADO</t>
  </si>
  <si>
    <t>Vicerrectoria Académica</t>
  </si>
  <si>
    <t>LUIS JOSE AGUASVIVAS NUÑEZ</t>
  </si>
  <si>
    <t>GRAZIELLA ALEXANDRA FRANCOISE DOMIN</t>
  </si>
  <si>
    <t>LOURDES NATALIA GUZMAN TAVERAS</t>
  </si>
  <si>
    <t>ABRIL ESTEFANY ECHAVARRIA FRANCO</t>
  </si>
  <si>
    <t>AURA CELESTE MERCEDES SANTANA</t>
  </si>
  <si>
    <t>CLENIS ANA CRISTINA TAVAREZ MARIA</t>
  </si>
  <si>
    <t>CLOSTILDE REINA JAQUEZ RODRIGUEZ</t>
  </si>
  <si>
    <t>EDWIN EMMANUEL SANTANA SORIANO</t>
  </si>
  <si>
    <t>FELIX EDUARDO DINI SALDANA</t>
  </si>
  <si>
    <t>FRANCISCO DEL ROSARIO SANCHEZ JAQUE</t>
  </si>
  <si>
    <t>HUANDA ELIZABET SEGURA ALCANTARA</t>
  </si>
  <si>
    <t>ENCARGADO (A) DE DPTO. DE EVA</t>
  </si>
  <si>
    <t>JULIO CESAR PENA PAULINO</t>
  </si>
  <si>
    <t>KELVIN ANTONIO GUERRERO RAMIREZ</t>
  </si>
  <si>
    <t>LOUYS GENAO ABREU</t>
  </si>
  <si>
    <t>TÉCNICO DE PROGRAMACIÓN DE BI</t>
  </si>
  <si>
    <t>MARIANO DE LA ROSA ENCARNACION</t>
  </si>
  <si>
    <t>NELLY JULISSA CUEVAS ARIAS</t>
  </si>
  <si>
    <t>Departamento de Evaluacion Institucional - ISFODOSU</t>
  </si>
  <si>
    <t>Departamento de Difusion y Relaciones Públicas</t>
  </si>
  <si>
    <t>ENCARGADO (A) DIVISION POSTGR</t>
  </si>
  <si>
    <t>PELAGIA CASTILLO FABIAN</t>
  </si>
  <si>
    <t xml:space="preserve">ENCARGADO DE CORRESPONDENCIA </t>
  </si>
  <si>
    <t>YUDELKA ALTAGRACIA RAMIREZ GUTIERRE</t>
  </si>
  <si>
    <t>ANALISTA FINANCIERO</t>
  </si>
  <si>
    <t>YAFREISI MORA BAUTISTA</t>
  </si>
  <si>
    <t>ANALISTA DE CAPACITACION Y DE</t>
  </si>
  <si>
    <t>ENCARGADO (A) DE  LA DIVISION</t>
  </si>
  <si>
    <t>LAURA MASIEL SOTO DURAN</t>
  </si>
  <si>
    <t>GRACCE SAYRE JIMENEZ RESTREPO</t>
  </si>
  <si>
    <t>Departamento de Evaluacion del Desempeño y Capacitación - ISFODOSU</t>
  </si>
  <si>
    <t>Departamento Financiero - ISFODOSU</t>
  </si>
  <si>
    <t>División de Archivo y Correspondencia - ISFODOSU</t>
  </si>
  <si>
    <t>Departamento De Recursos Humano - RFEM</t>
  </si>
  <si>
    <t>ADRIAN RAFAEL MORALES GONZALEZ</t>
  </si>
  <si>
    <t>ALFONSO JIMENEZ VARGAS</t>
  </si>
  <si>
    <t>ANALISTA DE PRESUPUESTO</t>
  </si>
  <si>
    <t>CRISALMY MATEO SANCHEZ</t>
  </si>
  <si>
    <t>GLOCEIDA JOSELINE PANIAGUA MARTE</t>
  </si>
  <si>
    <t>ANA TERESA VALERIO PENA DE PENA</t>
  </si>
  <si>
    <t>ANDRES ANTONIO MARTE RAMOS</t>
  </si>
  <si>
    <t>ANGELICA MARIA ARIAS PAYANO</t>
  </si>
  <si>
    <t>DILCIA YLUMINADA VALERIO TAVAREZ</t>
  </si>
  <si>
    <t>EDDY VALENTIN BETANCES SALCEDO</t>
  </si>
  <si>
    <t>ELIYOSEPH ALTAGRACIA ALMONTE ACEVED</t>
  </si>
  <si>
    <t>ERNESTO PORFIRIO RAMIREZ</t>
  </si>
  <si>
    <t>ESTRELLA DEL MAR TENA GRACIA</t>
  </si>
  <si>
    <t>GUSTAVO JAVIER FRIAS SIMO</t>
  </si>
  <si>
    <t>ISIDRA ALTAGRACIA MARTINEZ HENRIQUE</t>
  </si>
  <si>
    <t>JUANA DEL CARMEN HENRIQUEZ MARTE</t>
  </si>
  <si>
    <t>JUANA ISOLINA CRISPIN MATEO</t>
  </si>
  <si>
    <t>LEONIDAS CASTRO CESAR</t>
  </si>
  <si>
    <t>LUISA MARIA ACOSTA CABA</t>
  </si>
  <si>
    <t>MARIVEL ADAMES ESTEVEZ</t>
  </si>
  <si>
    <t>MARTA CELIZ MARIA MUNOZ MUNOZ</t>
  </si>
  <si>
    <t>MIGUEL CIPRIAN</t>
  </si>
  <si>
    <t>PABLO MODESTO ESPINOSA LEBRON</t>
  </si>
  <si>
    <t>PAMELA ISABEL RODRIGUEZ ACEVEDO</t>
  </si>
  <si>
    <t>ROSA MARIA PEÑA REYES DE NUÑEZ</t>
  </si>
  <si>
    <t>RUTH DELANIA CUEVAS GOMEZ</t>
  </si>
  <si>
    <t>SONIA JOSEFINA GOMEZ DIAZ</t>
  </si>
  <si>
    <t>YANILCA ARGENTINA FELIZ RAMON</t>
  </si>
  <si>
    <t>ANALISTA DE RELACIONES LABORA</t>
  </si>
  <si>
    <t>YEYSON FRANCISCO MATOS MATOS</t>
  </si>
  <si>
    <t>YOLANDA ALTAGRACIA DE JESUS PERALTA</t>
  </si>
  <si>
    <t>Departamento de Relaciones Laborales y Seguridad en el Trabajo - ISFODOSU</t>
  </si>
  <si>
    <t>Division de Plataformas educativas - ISFODOSU</t>
  </si>
  <si>
    <t>ENCARGADO (A) DEL DEPARTAMENT</t>
  </si>
  <si>
    <t>ENCARGADO (A)</t>
  </si>
  <si>
    <t>COORDINADOR (A)</t>
  </si>
  <si>
    <t>MARIA MAGDALENA HERNANDEZ ALMANZAR</t>
  </si>
  <si>
    <t>ANITA SANDRA PEREZ ARVELO</t>
  </si>
  <si>
    <t>ELIGIO ANTONIO CABRERA PIMENTEL</t>
  </si>
  <si>
    <t>EDWIN MANUEL ARISTY ROSA</t>
  </si>
  <si>
    <t>ONERYS MATOS CONTRERAS</t>
  </si>
  <si>
    <t>JOSE OSCAR REYES</t>
  </si>
  <si>
    <t>ANA GILDA CORONADO CABA</t>
  </si>
  <si>
    <t>BRAULIO FERNANDO NICOLAS RAMIREZ RE</t>
  </si>
  <si>
    <t>CAROLINA BORSOS RODRIGUEZ</t>
  </si>
  <si>
    <t>HILDA MELIS GRAS</t>
  </si>
  <si>
    <t>JISLAINE JOSEFINA TEJADA BAUTISTA</t>
  </si>
  <si>
    <t>ANGEL ISAIAS GALVEZ MERCEDES</t>
  </si>
  <si>
    <t>BRAULIO ERNESTO DE LOS SANTOS DE LA</t>
  </si>
  <si>
    <t>KATHERINE BAEZ VIZCAINO</t>
  </si>
  <si>
    <t>TOLINSON GERARDO AQUINO RINCON</t>
  </si>
  <si>
    <t>DAYRI JULYSIS MANZUETA MORENO</t>
  </si>
  <si>
    <t>JOSE MANUEL MORA DEL ROSARIO</t>
  </si>
  <si>
    <t>RICHAR ORLANDO CUELLO PEREZ</t>
  </si>
  <si>
    <t>CRISTIAN NICOLAS SOLIS</t>
  </si>
  <si>
    <t>GREGORY ALBERTO GARCIA MEDRANO</t>
  </si>
  <si>
    <t>JUAN EMILIO MELO FERNANDEZ</t>
  </si>
  <si>
    <t>PEDRO ANTONIO MONTERO VALDEZ</t>
  </si>
  <si>
    <t>AMBIORIX MORA JIMENEZ</t>
  </si>
  <si>
    <t>KAREN ALTAGRACIA OROZCO BIDO</t>
  </si>
  <si>
    <t>STARLIN DE LA ROSA OVALLES</t>
  </si>
  <si>
    <t>GREGORIS ENCARNACION MONTERO</t>
  </si>
  <si>
    <t>SERGIO BERTULIO TERRERO BELLO</t>
  </si>
  <si>
    <t>GERMAN ALEXIS GONZALEZ SOSA</t>
  </si>
  <si>
    <t>RAFAEL CUELLO REYES</t>
  </si>
  <si>
    <t>MAXIMA DEL ROSARIO JAVIER</t>
  </si>
  <si>
    <t>JOSE EULISES CRUZ TATIS</t>
  </si>
  <si>
    <t>JENNY PAULINA ACEVEDO TORRES DE MER</t>
  </si>
  <si>
    <t>HUNBERTO GONZALEZ OLIVA</t>
  </si>
  <si>
    <t>ADELSO ANTONIO REINOSO TAVAREZ</t>
  </si>
  <si>
    <t>AGUSTIN EDUARDO ALVAREZ FERREIRA</t>
  </si>
  <si>
    <t>EDWIN OSCAR MENDOZA VARGAS</t>
  </si>
  <si>
    <t>WILLY DE JESUS UREÑA CANELA</t>
  </si>
  <si>
    <t>LUIS ALBERTO ARIAS</t>
  </si>
  <si>
    <t>CANDIDA MERCEDES JOAQUIN SALCEDO</t>
  </si>
  <si>
    <t>OLIVER RAMON ALMANZAR BENCOSME</t>
  </si>
  <si>
    <t>FRANKELY RAFAEL ARIAS GIL</t>
  </si>
  <si>
    <t>DAGOBERTO TUTELAR HENRIQUEZ MEJIA</t>
  </si>
  <si>
    <t>ROMAN FLORIAN</t>
  </si>
  <si>
    <t>ANTONIO ALBERTO DELGADO OLIVO</t>
  </si>
  <si>
    <t>ROSA MIGUELINA SANTOS ROJAS</t>
  </si>
  <si>
    <t>CARMEN JEANNETTE CASTILLO ARIAS</t>
  </si>
  <si>
    <t>IRENE ALTAGRACIA PEREZ GARCIA</t>
  </si>
  <si>
    <t>AURY ALBERTO RAMIREZ GUZMAN</t>
  </si>
  <si>
    <t>MIGUEL ANTONIO TAVARES LUIS</t>
  </si>
  <si>
    <t>YEFRY ALMARANTE SANTOS</t>
  </si>
  <si>
    <t>JONATHAN EMIL CAESAR CRUZ</t>
  </si>
  <si>
    <t>GENESIS RADHAISA LOPEZ</t>
  </si>
  <si>
    <t>JORGE LUIS TAVERAS ALVAREZ</t>
  </si>
  <si>
    <t>JEAN CARLOS JAVIER PILAR</t>
  </si>
  <si>
    <t>FRANCISCO DÍAZ TAVAREZ</t>
  </si>
  <si>
    <t>UILSON RICHARD PEREZ AQUINO</t>
  </si>
  <si>
    <t>RAFAEL DE JESUS HERNANDEZ SANTOS</t>
  </si>
  <si>
    <t>EMMANUEL LEONARDO BAUTISTA</t>
  </si>
  <si>
    <t>KENIFER MARIA CRUZ OLIVO</t>
  </si>
  <si>
    <t>SAMUEL ELIAS ALCANTARA BELDA</t>
  </si>
  <si>
    <t>ANTONIA DEL CARMEN ALVAREZ REYNOSO</t>
  </si>
  <si>
    <t>LEONARDO ESTEBAN NUÑEZ MEJIA</t>
  </si>
  <si>
    <t>MILEYSIS JOHANNA MEDINA RUDECINDO</t>
  </si>
  <si>
    <t>MANUEL ENRIQUE BAEZ FELIZ</t>
  </si>
  <si>
    <t>DAVID DE LOS ANGELES VILA ORTIZ</t>
  </si>
  <si>
    <t>MICHAEL MONERO MONTAS</t>
  </si>
  <si>
    <t>SARINA MARIA MATEO LORA</t>
  </si>
  <si>
    <t>JORYI ADRIAN FLORENTINO JAVIER</t>
  </si>
  <si>
    <t>JEREMY FRANCISCO FERNANDEZ</t>
  </si>
  <si>
    <t>HEIDI ADELAIDA MELO MARTINEZ</t>
  </si>
  <si>
    <t>RUDIERY JAVIER ROBLES</t>
  </si>
  <si>
    <t>BILEYSI ALTAGRACIA CALENDER RINCON</t>
  </si>
  <si>
    <t>ENEXON ANGOMAS MONTERO</t>
  </si>
  <si>
    <t>MARIO EDUARDO VILLEGAS DEL CARMEN</t>
  </si>
  <si>
    <t>VICTOR MANUEL GUZMAN ANGOMAS</t>
  </si>
  <si>
    <t>JOSE ANTONIO SUERO PEÑA</t>
  </si>
  <si>
    <t>Nómina Temporal  NOVIEMBRE   2024</t>
  </si>
  <si>
    <t>LICETTE SALAS ESTRELLA</t>
  </si>
  <si>
    <t>AURISELYS SANTANA PORTES</t>
  </si>
  <si>
    <t>TECNICO DE RECURSOS HUMANOS</t>
  </si>
  <si>
    <t>Departamento de Calidad en la Gestión - ISFODOSU</t>
  </si>
  <si>
    <t>Divisón de Recursos Humanos - RLNNM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</si>
</sst>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7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0" fontId="9" fillId="4" borderId="4" xfId="0" applyFont="1" applyFill="1" applyBorder="1"/>
    <xf numFmtId="164" fontId="6" fillId="4" borderId="1" xfId="1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left"/>
    </xf>
    <xf numFmtId="0" fontId="7" fillId="3" borderId="3" xfId="0" applyFont="1" applyFill="1" applyBorder="1"/>
    <xf numFmtId="0" fontId="3" fillId="4" borderId="7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7" fillId="0" borderId="0" xfId="0" applyFont="1"/>
    <xf numFmtId="43" fontId="5" fillId="5" borderId="9" xfId="1" applyFont="1" applyFill="1" applyBorder="1" applyAlignment="1">
      <alignment horizontal="center" wrapText="1"/>
    </xf>
    <xf numFmtId="43" fontId="9" fillId="4" borderId="9" xfId="1" applyFont="1" applyFill="1" applyBorder="1" applyAlignment="1">
      <alignment horizontal="center" wrapText="1"/>
    </xf>
    <xf numFmtId="164" fontId="5" fillId="5" borderId="9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left"/>
    </xf>
    <xf numFmtId="43" fontId="4" fillId="4" borderId="9" xfId="1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/>
    <xf numFmtId="0" fontId="0" fillId="0" borderId="3" xfId="0" applyBorder="1"/>
    <xf numFmtId="0" fontId="9" fillId="3" borderId="4" xfId="0" applyFont="1" applyFill="1" applyBorder="1" applyAlignment="1">
      <alignment horizontal="left"/>
    </xf>
    <xf numFmtId="0" fontId="9" fillId="4" borderId="3" xfId="0" applyFont="1" applyFill="1" applyBorder="1"/>
    <xf numFmtId="0" fontId="4" fillId="0" borderId="3" xfId="0" applyFont="1" applyBorder="1"/>
    <xf numFmtId="0" fontId="3" fillId="0" borderId="3" xfId="0" applyFont="1" applyBorder="1"/>
    <xf numFmtId="43" fontId="3" fillId="0" borderId="1" xfId="1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6" fillId="4" borderId="6" xfId="1" applyNumberFormat="1" applyFont="1" applyFill="1" applyBorder="1" applyAlignment="1">
      <alignment horizontal="center"/>
    </xf>
    <xf numFmtId="14" fontId="3" fillId="0" borderId="2" xfId="0" applyNumberFormat="1" applyFont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14" fontId="3" fillId="0" borderId="3" xfId="0" applyNumberFormat="1" applyFont="1" applyBorder="1" applyAlignment="1">
      <alignment horizontal="center"/>
    </xf>
    <xf numFmtId="43" fontId="3" fillId="0" borderId="0" xfId="1" applyFont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4" fillId="0" borderId="3" xfId="0" applyFont="1" applyBorder="1" applyAlignment="1">
      <alignment horizontal="left"/>
    </xf>
    <xf numFmtId="43" fontId="2" fillId="0" borderId="0" xfId="0" applyNumberFormat="1" applyFont="1"/>
    <xf numFmtId="0" fontId="3" fillId="0" borderId="1" xfId="0" applyFont="1" applyBorder="1"/>
    <xf numFmtId="43" fontId="3" fillId="0" borderId="0" xfId="0" applyNumberFormat="1" applyFont="1"/>
    <xf numFmtId="43" fontId="4" fillId="0" borderId="0" xfId="0" applyNumberFormat="1" applyFont="1"/>
    <xf numFmtId="164" fontId="8" fillId="4" borderId="0" xfId="1" applyNumberFormat="1" applyFont="1" applyFill="1" applyBorder="1" applyAlignment="1">
      <alignment horizontal="center"/>
    </xf>
    <xf numFmtId="43" fontId="9" fillId="4" borderId="9" xfId="1" applyFont="1" applyFill="1" applyBorder="1" applyAlignment="1">
      <alignment horizontal="center" wrapText="1"/>
    </xf>
    <xf numFmtId="43" fontId="5" fillId="5" borderId="9" xfId="1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43" fontId="7" fillId="4" borderId="9" xfId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9" xfId="0" applyFont="1" applyFill="1" applyBorder="1" applyAlignment="1">
      <alignment horizontal="left"/>
    </xf>
    <xf numFmtId="0" fontId="5" fillId="5" borderId="15" xfId="0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</cellXfs>
  <cellStyles count="2">
    <cellStyle name="Millares 2" xfId="1" xr:uid="{A81822A7-FF5D-43E1-BD16-D4E055BFABCC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40FCBB18-9475-4DE4-8D9C-64C1F36932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122976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D2D23-B859-4B57-BB34-E3D7C4EB7916}">
  <sheetPr>
    <tabColor rgb="FF92D050"/>
    <pageSetUpPr fitToPage="1"/>
  </sheetPr>
  <dimension ref="A9:Y1137"/>
  <sheetViews>
    <sheetView showGridLines="0" tabSelected="1" topLeftCell="A498" zoomScaleNormal="100" workbookViewId="0">
      <selection activeCell="G524" sqref="G524"/>
    </sheetView>
  </sheetViews>
  <sheetFormatPr baseColWidth="10" defaultColWidth="10.85546875" defaultRowHeight="12.75" x14ac:dyDescent="0.2"/>
  <cols>
    <col min="1" max="1" width="6.42578125" style="4" customWidth="1"/>
    <col min="2" max="2" width="65.5703125" style="4" bestFit="1" customWidth="1"/>
    <col min="3" max="3" width="42.28515625" style="5" customWidth="1"/>
    <col min="4" max="4" width="39" style="5" customWidth="1"/>
    <col min="5" max="5" width="20.85546875" style="4" customWidth="1"/>
    <col min="6" max="6" width="13.5703125" style="4" customWidth="1"/>
    <col min="7" max="7" width="11" style="4" customWidth="1"/>
    <col min="8" max="8" width="10.85546875" style="3" customWidth="1"/>
    <col min="9" max="9" width="22" style="2" customWidth="1"/>
    <col min="10" max="10" width="16.42578125" style="2" customWidth="1"/>
    <col min="11" max="11" width="14.85546875" style="2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customWidth="1"/>
    <col min="20" max="20" width="17.140625" style="2" customWidth="1"/>
    <col min="21" max="21" width="16.140625" style="2" customWidth="1"/>
    <col min="22" max="22" width="22.140625" style="2" customWidth="1"/>
    <col min="23" max="23" width="17.7109375" style="1" customWidth="1"/>
    <col min="24" max="16384" width="10.85546875" style="1"/>
  </cols>
  <sheetData>
    <row r="9" spans="1:22" ht="15" x14ac:dyDescent="0.3">
      <c r="A9" s="40"/>
      <c r="B9" s="40"/>
      <c r="C9" s="40"/>
      <c r="D9" s="40"/>
      <c r="E9" s="40"/>
      <c r="F9" s="40"/>
      <c r="G9" s="40"/>
      <c r="H9" s="41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</row>
    <row r="10" spans="1:22" ht="18" x14ac:dyDescent="0.25">
      <c r="A10" s="68" t="s">
        <v>98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8"/>
    </row>
    <row r="11" spans="1:22" ht="18" customHeight="1" x14ac:dyDescent="0.2">
      <c r="A11" s="69" t="s">
        <v>410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</row>
    <row r="12" spans="1:22" ht="18" x14ac:dyDescent="0.25">
      <c r="A12" s="39"/>
      <c r="B12" s="39"/>
      <c r="C12"/>
      <c r="D1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1:22" ht="15.75" x14ac:dyDescent="0.25">
      <c r="A13" s="70" t="s">
        <v>655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</row>
    <row r="14" spans="1:22" s="6" customFormat="1" ht="14.45" customHeight="1" x14ac:dyDescent="0.2">
      <c r="A14" s="65" t="s">
        <v>409</v>
      </c>
      <c r="B14" s="38"/>
      <c r="C14" s="71" t="s">
        <v>408</v>
      </c>
      <c r="D14" s="71" t="s">
        <v>0</v>
      </c>
      <c r="E14" s="65" t="s">
        <v>407</v>
      </c>
      <c r="F14" s="65" t="s">
        <v>406</v>
      </c>
      <c r="G14" s="72" t="s">
        <v>405</v>
      </c>
      <c r="H14" s="73"/>
      <c r="I14" s="64" t="s">
        <v>404</v>
      </c>
      <c r="J14" s="64" t="s">
        <v>403</v>
      </c>
      <c r="K14" s="64" t="s">
        <v>402</v>
      </c>
      <c r="L14" s="65" t="s">
        <v>401</v>
      </c>
      <c r="M14" s="65"/>
      <c r="N14" s="65"/>
      <c r="O14" s="65"/>
      <c r="P14" s="65"/>
      <c r="Q14" s="65"/>
      <c r="R14" s="65"/>
      <c r="S14" s="37"/>
      <c r="T14" s="66" t="s">
        <v>400</v>
      </c>
      <c r="U14" s="66"/>
      <c r="V14" s="64" t="s">
        <v>399</v>
      </c>
    </row>
    <row r="15" spans="1:22" s="6" customFormat="1" ht="23.25" customHeight="1" x14ac:dyDescent="0.2">
      <c r="A15" s="65"/>
      <c r="B15" s="36"/>
      <c r="C15" s="71"/>
      <c r="D15" s="71"/>
      <c r="E15" s="65"/>
      <c r="F15" s="65"/>
      <c r="G15" s="74"/>
      <c r="H15" s="75"/>
      <c r="I15" s="64"/>
      <c r="J15" s="64"/>
      <c r="K15" s="64"/>
      <c r="L15" s="67" t="s">
        <v>398</v>
      </c>
      <c r="M15" s="67"/>
      <c r="N15" s="35"/>
      <c r="O15" s="67" t="s">
        <v>397</v>
      </c>
      <c r="P15" s="67"/>
      <c r="Q15" s="63" t="s">
        <v>396</v>
      </c>
      <c r="R15" s="63" t="s">
        <v>395</v>
      </c>
      <c r="S15" s="63" t="s">
        <v>394</v>
      </c>
      <c r="T15" s="63" t="s">
        <v>393</v>
      </c>
      <c r="U15" s="63" t="s">
        <v>392</v>
      </c>
      <c r="V15" s="64"/>
    </row>
    <row r="16" spans="1:22" s="30" customFormat="1" ht="24" x14ac:dyDescent="0.2">
      <c r="A16" s="65"/>
      <c r="B16" s="34" t="s">
        <v>391</v>
      </c>
      <c r="C16" s="71"/>
      <c r="D16" s="71"/>
      <c r="E16" s="65"/>
      <c r="F16" s="65"/>
      <c r="G16" s="50" t="s">
        <v>390</v>
      </c>
      <c r="H16" s="33" t="s">
        <v>389</v>
      </c>
      <c r="I16" s="64"/>
      <c r="J16" s="64"/>
      <c r="K16" s="64"/>
      <c r="L16" s="31" t="s">
        <v>388</v>
      </c>
      <c r="M16" s="31" t="s">
        <v>387</v>
      </c>
      <c r="N16" s="32" t="s">
        <v>386</v>
      </c>
      <c r="O16" s="31" t="s">
        <v>385</v>
      </c>
      <c r="P16" s="31" t="s">
        <v>384</v>
      </c>
      <c r="Q16" s="63"/>
      <c r="R16" s="63"/>
      <c r="S16" s="63"/>
      <c r="T16" s="63"/>
      <c r="U16" s="63"/>
      <c r="V16" s="64"/>
    </row>
    <row r="17" spans="1:24" x14ac:dyDescent="0.2">
      <c r="A17" s="56"/>
      <c r="B17" s="29" t="s">
        <v>383</v>
      </c>
      <c r="C17" s="28"/>
      <c r="D17" s="28"/>
      <c r="E17" s="27"/>
      <c r="F17" s="27"/>
      <c r="G17" s="51"/>
      <c r="H17" s="26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4"/>
      <c r="V17" s="23"/>
    </row>
    <row r="18" spans="1:24" s="6" customFormat="1" x14ac:dyDescent="0.2">
      <c r="A18" s="15">
        <v>1</v>
      </c>
      <c r="B18" s="22" t="s">
        <v>205</v>
      </c>
      <c r="C18" s="13" t="s">
        <v>317</v>
      </c>
      <c r="D18" s="13" t="s">
        <v>441</v>
      </c>
      <c r="E18" s="13" t="s">
        <v>3</v>
      </c>
      <c r="F18" s="13" t="s">
        <v>6</v>
      </c>
      <c r="G18" s="52">
        <v>45536</v>
      </c>
      <c r="H18" s="52">
        <v>45689</v>
      </c>
      <c r="I18" s="12">
        <v>55000</v>
      </c>
      <c r="J18" s="12">
        <v>2559.6799999999998</v>
      </c>
      <c r="K18" s="12"/>
      <c r="L18" s="12">
        <f t="shared" ref="L18:L49" si="0">I18*2.87%</f>
        <v>1578.5</v>
      </c>
      <c r="M18" s="12">
        <f t="shared" ref="M18:M49" si="1">I18*7.1%</f>
        <v>3904.9999999999995</v>
      </c>
      <c r="N18" s="12">
        <f t="shared" ref="N18:N49" si="2">I18*1.15%</f>
        <v>632.5</v>
      </c>
      <c r="O18" s="12">
        <f t="shared" ref="O18:O49" si="3">I18*3.04%</f>
        <v>1672</v>
      </c>
      <c r="P18" s="12">
        <f t="shared" ref="P18:P49" si="4">I18*7.09%</f>
        <v>3899.5000000000005</v>
      </c>
      <c r="Q18" s="12"/>
      <c r="R18" s="12">
        <f t="shared" ref="R18:R49" si="5">L18+M18+N18+O18+P18</f>
        <v>11687.5</v>
      </c>
      <c r="S18" s="12">
        <v>0</v>
      </c>
      <c r="T18" s="12">
        <f t="shared" ref="T18:T49" si="6">+L18+O18+Q18+S18+J18+K18</f>
        <v>5810.18</v>
      </c>
      <c r="U18" s="12">
        <f t="shared" ref="U18:U49" si="7">+P18+N18+M18</f>
        <v>8437</v>
      </c>
      <c r="V18" s="12">
        <f t="shared" ref="V18:V49" si="8">+I18-T18</f>
        <v>49189.82</v>
      </c>
      <c r="W18" s="58"/>
    </row>
    <row r="19" spans="1:24" s="6" customFormat="1" x14ac:dyDescent="0.2">
      <c r="A19" s="15">
        <f>1+A18</f>
        <v>2</v>
      </c>
      <c r="B19" s="22" t="s">
        <v>380</v>
      </c>
      <c r="C19" s="13" t="s">
        <v>382</v>
      </c>
      <c r="D19" s="48" t="s">
        <v>545</v>
      </c>
      <c r="E19" s="13" t="s">
        <v>3</v>
      </c>
      <c r="F19" s="13" t="s">
        <v>6</v>
      </c>
      <c r="G19" s="52">
        <v>45444</v>
      </c>
      <c r="H19" s="52">
        <v>45626</v>
      </c>
      <c r="I19" s="12">
        <v>80000</v>
      </c>
      <c r="J19" s="12">
        <v>6972</v>
      </c>
      <c r="K19" s="12">
        <v>0</v>
      </c>
      <c r="L19" s="12">
        <f t="shared" si="0"/>
        <v>2296</v>
      </c>
      <c r="M19" s="12">
        <f t="shared" si="1"/>
        <v>5679.9999999999991</v>
      </c>
      <c r="N19" s="12">
        <f t="shared" si="2"/>
        <v>920</v>
      </c>
      <c r="O19" s="12">
        <f t="shared" si="3"/>
        <v>2432</v>
      </c>
      <c r="P19" s="12">
        <f t="shared" si="4"/>
        <v>5672</v>
      </c>
      <c r="Q19" s="12">
        <v>1715.46</v>
      </c>
      <c r="R19" s="12">
        <f t="shared" si="5"/>
        <v>17000</v>
      </c>
      <c r="S19" s="12">
        <v>3066</v>
      </c>
      <c r="T19" s="12">
        <f t="shared" si="6"/>
        <v>16481.46</v>
      </c>
      <c r="U19" s="12">
        <f t="shared" si="7"/>
        <v>12272</v>
      </c>
      <c r="V19" s="12">
        <f t="shared" si="8"/>
        <v>63518.54</v>
      </c>
      <c r="W19" s="58"/>
    </row>
    <row r="20" spans="1:24" s="6" customFormat="1" x14ac:dyDescent="0.2">
      <c r="A20" s="15">
        <f t="shared" ref="A20:A83" si="9">1+A19</f>
        <v>3</v>
      </c>
      <c r="B20" s="22" t="s">
        <v>372</v>
      </c>
      <c r="C20" s="13" t="s">
        <v>371</v>
      </c>
      <c r="D20" s="13" t="s">
        <v>417</v>
      </c>
      <c r="E20" s="13" t="s">
        <v>3</v>
      </c>
      <c r="F20" s="13" t="s">
        <v>6</v>
      </c>
      <c r="G20" s="52">
        <v>45444</v>
      </c>
      <c r="H20" s="52">
        <v>45626</v>
      </c>
      <c r="I20" s="12">
        <v>142500</v>
      </c>
      <c r="J20" s="12">
        <v>22102.43</v>
      </c>
      <c r="K20" s="12">
        <v>0</v>
      </c>
      <c r="L20" s="12">
        <f t="shared" si="0"/>
        <v>4089.75</v>
      </c>
      <c r="M20" s="12">
        <f t="shared" si="1"/>
        <v>10117.5</v>
      </c>
      <c r="N20" s="12">
        <f t="shared" si="2"/>
        <v>1638.75</v>
      </c>
      <c r="O20" s="12">
        <f t="shared" si="3"/>
        <v>4332</v>
      </c>
      <c r="P20" s="12">
        <f t="shared" si="4"/>
        <v>10103.25</v>
      </c>
      <c r="Q20" s="12"/>
      <c r="R20" s="12">
        <f t="shared" si="5"/>
        <v>30281.25</v>
      </c>
      <c r="S20" s="12">
        <v>0</v>
      </c>
      <c r="T20" s="12">
        <f t="shared" si="6"/>
        <v>30524.18</v>
      </c>
      <c r="U20" s="12">
        <f t="shared" si="7"/>
        <v>21859.5</v>
      </c>
      <c r="V20" s="12">
        <f t="shared" si="8"/>
        <v>111975.82</v>
      </c>
      <c r="W20" s="58"/>
    </row>
    <row r="21" spans="1:24" s="6" customFormat="1" x14ac:dyDescent="0.2">
      <c r="A21" s="15">
        <f t="shared" si="9"/>
        <v>4</v>
      </c>
      <c r="B21" s="22" t="s">
        <v>347</v>
      </c>
      <c r="C21" s="13" t="s">
        <v>513</v>
      </c>
      <c r="D21" s="13" t="s">
        <v>55</v>
      </c>
      <c r="E21" s="13" t="s">
        <v>3</v>
      </c>
      <c r="F21" s="13" t="s">
        <v>6</v>
      </c>
      <c r="G21" s="52">
        <v>45444</v>
      </c>
      <c r="H21" s="52">
        <v>45626</v>
      </c>
      <c r="I21" s="12">
        <v>55000</v>
      </c>
      <c r="J21" s="12">
        <v>2559.6799999999998</v>
      </c>
      <c r="K21" s="12"/>
      <c r="L21" s="12">
        <f t="shared" si="0"/>
        <v>1578.5</v>
      </c>
      <c r="M21" s="12">
        <f t="shared" si="1"/>
        <v>3904.9999999999995</v>
      </c>
      <c r="N21" s="12">
        <f t="shared" si="2"/>
        <v>632.5</v>
      </c>
      <c r="O21" s="12">
        <f t="shared" si="3"/>
        <v>1672</v>
      </c>
      <c r="P21" s="12">
        <f t="shared" si="4"/>
        <v>3899.5000000000005</v>
      </c>
      <c r="Q21" s="12"/>
      <c r="R21" s="12">
        <f t="shared" si="5"/>
        <v>11687.5</v>
      </c>
      <c r="S21" s="12"/>
      <c r="T21" s="12">
        <f t="shared" si="6"/>
        <v>5810.18</v>
      </c>
      <c r="U21" s="12">
        <f t="shared" si="7"/>
        <v>8437</v>
      </c>
      <c r="V21" s="12">
        <f t="shared" si="8"/>
        <v>49189.82</v>
      </c>
      <c r="W21" s="58"/>
    </row>
    <row r="22" spans="1:24" s="6" customFormat="1" x14ac:dyDescent="0.2">
      <c r="A22" s="15">
        <f t="shared" si="9"/>
        <v>5</v>
      </c>
      <c r="B22" s="22" t="s">
        <v>250</v>
      </c>
      <c r="C22" s="13" t="s">
        <v>288</v>
      </c>
      <c r="D22" s="13" t="s">
        <v>4</v>
      </c>
      <c r="E22" s="13" t="s">
        <v>3</v>
      </c>
      <c r="F22" s="13" t="s">
        <v>6</v>
      </c>
      <c r="G22" s="52">
        <v>45536</v>
      </c>
      <c r="H22" s="52">
        <v>45657</v>
      </c>
      <c r="I22" s="12">
        <v>120000</v>
      </c>
      <c r="J22" s="12">
        <v>16809.87</v>
      </c>
      <c r="K22" s="12">
        <v>0</v>
      </c>
      <c r="L22" s="12">
        <f t="shared" si="0"/>
        <v>3444</v>
      </c>
      <c r="M22" s="12">
        <f t="shared" si="1"/>
        <v>8520</v>
      </c>
      <c r="N22" s="12">
        <f t="shared" si="2"/>
        <v>1380</v>
      </c>
      <c r="O22" s="12">
        <f t="shared" si="3"/>
        <v>3648</v>
      </c>
      <c r="P22" s="12">
        <f t="shared" si="4"/>
        <v>8508</v>
      </c>
      <c r="Q22" s="12">
        <v>0</v>
      </c>
      <c r="R22" s="12">
        <f t="shared" si="5"/>
        <v>25500</v>
      </c>
      <c r="S22" s="12"/>
      <c r="T22" s="12">
        <f t="shared" si="6"/>
        <v>23901.87</v>
      </c>
      <c r="U22" s="12">
        <f t="shared" si="7"/>
        <v>18408</v>
      </c>
      <c r="V22" s="12">
        <f t="shared" si="8"/>
        <v>96098.13</v>
      </c>
      <c r="W22" s="58"/>
    </row>
    <row r="23" spans="1:24" s="6" customFormat="1" x14ac:dyDescent="0.2">
      <c r="A23" s="15">
        <f t="shared" si="9"/>
        <v>6</v>
      </c>
      <c r="B23" s="43" t="s">
        <v>285</v>
      </c>
      <c r="C23" s="13" t="s">
        <v>286</v>
      </c>
      <c r="D23" s="13" t="s">
        <v>425</v>
      </c>
      <c r="E23" s="13" t="s">
        <v>3</v>
      </c>
      <c r="F23" s="13" t="s">
        <v>2</v>
      </c>
      <c r="G23" s="52">
        <v>45536</v>
      </c>
      <c r="H23" s="52">
        <v>45689</v>
      </c>
      <c r="I23" s="12">
        <v>155000</v>
      </c>
      <c r="J23" s="12">
        <v>25042.74</v>
      </c>
      <c r="K23" s="12"/>
      <c r="L23" s="12">
        <f t="shared" si="0"/>
        <v>4448.5</v>
      </c>
      <c r="M23" s="12">
        <f t="shared" si="1"/>
        <v>11004.999999999998</v>
      </c>
      <c r="N23" s="12">
        <f t="shared" si="2"/>
        <v>1782.5</v>
      </c>
      <c r="O23" s="12">
        <f t="shared" si="3"/>
        <v>4712</v>
      </c>
      <c r="P23" s="12">
        <f t="shared" si="4"/>
        <v>10989.5</v>
      </c>
      <c r="Q23" s="12"/>
      <c r="R23" s="12">
        <f t="shared" si="5"/>
        <v>32937.5</v>
      </c>
      <c r="S23" s="12">
        <v>0</v>
      </c>
      <c r="T23" s="12">
        <f t="shared" si="6"/>
        <v>34203.240000000005</v>
      </c>
      <c r="U23" s="12">
        <f t="shared" si="7"/>
        <v>23777</v>
      </c>
      <c r="V23" s="12">
        <f t="shared" si="8"/>
        <v>120796.76</v>
      </c>
      <c r="W23" s="58"/>
    </row>
    <row r="24" spans="1:24" s="6" customFormat="1" x14ac:dyDescent="0.2">
      <c r="A24" s="15">
        <f t="shared" si="9"/>
        <v>7</v>
      </c>
      <c r="B24" s="22" t="s">
        <v>372</v>
      </c>
      <c r="C24" s="13" t="s">
        <v>375</v>
      </c>
      <c r="D24" s="13" t="s">
        <v>373</v>
      </c>
      <c r="E24" s="13" t="s">
        <v>3</v>
      </c>
      <c r="F24" s="13" t="s">
        <v>6</v>
      </c>
      <c r="G24" s="52">
        <v>45444</v>
      </c>
      <c r="H24" s="52">
        <v>45626</v>
      </c>
      <c r="I24" s="12">
        <v>80000</v>
      </c>
      <c r="J24" s="12">
        <v>7400.87</v>
      </c>
      <c r="K24" s="12">
        <v>0</v>
      </c>
      <c r="L24" s="12">
        <f t="shared" si="0"/>
        <v>2296</v>
      </c>
      <c r="M24" s="12">
        <f t="shared" si="1"/>
        <v>5679.9999999999991</v>
      </c>
      <c r="N24" s="12">
        <f t="shared" si="2"/>
        <v>920</v>
      </c>
      <c r="O24" s="12">
        <f t="shared" si="3"/>
        <v>2432</v>
      </c>
      <c r="P24" s="12">
        <f t="shared" si="4"/>
        <v>5672</v>
      </c>
      <c r="Q24" s="12"/>
      <c r="R24" s="12">
        <f t="shared" si="5"/>
        <v>17000</v>
      </c>
      <c r="S24" s="12">
        <v>7966</v>
      </c>
      <c r="T24" s="12">
        <f t="shared" si="6"/>
        <v>20094.87</v>
      </c>
      <c r="U24" s="12">
        <f t="shared" si="7"/>
        <v>12272</v>
      </c>
      <c r="V24" s="12">
        <f t="shared" si="8"/>
        <v>59905.130000000005</v>
      </c>
      <c r="W24" s="58"/>
    </row>
    <row r="25" spans="1:24" s="6" customFormat="1" x14ac:dyDescent="0.2">
      <c r="A25" s="15">
        <f t="shared" si="9"/>
        <v>8</v>
      </c>
      <c r="B25" s="22" t="s">
        <v>310</v>
      </c>
      <c r="C25" s="13" t="s">
        <v>309</v>
      </c>
      <c r="D25" s="13" t="s">
        <v>415</v>
      </c>
      <c r="E25" s="13" t="s">
        <v>3</v>
      </c>
      <c r="F25" s="13" t="s">
        <v>6</v>
      </c>
      <c r="G25" s="52">
        <v>45444</v>
      </c>
      <c r="H25" s="52">
        <v>45626</v>
      </c>
      <c r="I25" s="12">
        <v>112500</v>
      </c>
      <c r="J25" s="12">
        <v>15045.68</v>
      </c>
      <c r="K25" s="12">
        <v>0</v>
      </c>
      <c r="L25" s="12">
        <f t="shared" si="0"/>
        <v>3228.75</v>
      </c>
      <c r="M25" s="12">
        <f t="shared" si="1"/>
        <v>7987.4999999999991</v>
      </c>
      <c r="N25" s="12">
        <f t="shared" si="2"/>
        <v>1293.75</v>
      </c>
      <c r="O25" s="12">
        <f t="shared" si="3"/>
        <v>3420</v>
      </c>
      <c r="P25" s="12">
        <f t="shared" si="4"/>
        <v>7976.2500000000009</v>
      </c>
      <c r="Q25" s="12"/>
      <c r="R25" s="12">
        <f t="shared" si="5"/>
        <v>23906.25</v>
      </c>
      <c r="S25" s="12">
        <v>12566</v>
      </c>
      <c r="T25" s="12">
        <f t="shared" si="6"/>
        <v>34260.43</v>
      </c>
      <c r="U25" s="12">
        <f t="shared" si="7"/>
        <v>17257.5</v>
      </c>
      <c r="V25" s="12">
        <f t="shared" si="8"/>
        <v>78239.570000000007</v>
      </c>
      <c r="W25" s="58"/>
    </row>
    <row r="26" spans="1:24" s="6" customFormat="1" x14ac:dyDescent="0.2">
      <c r="A26" s="15">
        <f t="shared" si="9"/>
        <v>9</v>
      </c>
      <c r="B26" s="22" t="s">
        <v>322</v>
      </c>
      <c r="C26" s="13" t="s">
        <v>321</v>
      </c>
      <c r="D26" s="13" t="s">
        <v>434</v>
      </c>
      <c r="E26" s="13" t="s">
        <v>3</v>
      </c>
      <c r="F26" s="13" t="s">
        <v>6</v>
      </c>
      <c r="G26" s="52">
        <v>45323</v>
      </c>
      <c r="H26" s="52">
        <v>45504</v>
      </c>
      <c r="I26" s="12">
        <v>55000</v>
      </c>
      <c r="J26" s="12">
        <v>2559.6799999999998</v>
      </c>
      <c r="K26" s="12"/>
      <c r="L26" s="12">
        <f t="shared" si="0"/>
        <v>1578.5</v>
      </c>
      <c r="M26" s="12">
        <f t="shared" si="1"/>
        <v>3904.9999999999995</v>
      </c>
      <c r="N26" s="12">
        <f t="shared" si="2"/>
        <v>632.5</v>
      </c>
      <c r="O26" s="12">
        <f t="shared" si="3"/>
        <v>1672</v>
      </c>
      <c r="P26" s="12">
        <f t="shared" si="4"/>
        <v>3899.5000000000005</v>
      </c>
      <c r="Q26" s="12"/>
      <c r="R26" s="12">
        <f t="shared" si="5"/>
        <v>11687.5</v>
      </c>
      <c r="S26" s="12">
        <v>5066</v>
      </c>
      <c r="T26" s="12">
        <f t="shared" si="6"/>
        <v>10876.18</v>
      </c>
      <c r="U26" s="12">
        <f t="shared" si="7"/>
        <v>8437</v>
      </c>
      <c r="V26" s="12">
        <f t="shared" si="8"/>
        <v>44123.82</v>
      </c>
      <c r="W26" s="58"/>
    </row>
    <row r="27" spans="1:24" s="6" customFormat="1" ht="12" customHeight="1" x14ac:dyDescent="0.2">
      <c r="A27" s="15">
        <f t="shared" si="9"/>
        <v>10</v>
      </c>
      <c r="B27" s="22" t="s">
        <v>250</v>
      </c>
      <c r="C27" s="13" t="s">
        <v>289</v>
      </c>
      <c r="D27" s="10" t="s">
        <v>412</v>
      </c>
      <c r="E27" s="13" t="s">
        <v>3</v>
      </c>
      <c r="F27" s="13" t="s">
        <v>6</v>
      </c>
      <c r="G27" s="52">
        <v>45597</v>
      </c>
      <c r="H27" s="52">
        <v>45777</v>
      </c>
      <c r="I27" s="12">
        <v>95000</v>
      </c>
      <c r="J27" s="12">
        <v>10500.38</v>
      </c>
      <c r="K27" s="12">
        <v>0</v>
      </c>
      <c r="L27" s="12">
        <f t="shared" si="0"/>
        <v>2726.5</v>
      </c>
      <c r="M27" s="12">
        <f t="shared" si="1"/>
        <v>6744.9999999999991</v>
      </c>
      <c r="N27" s="12">
        <f t="shared" si="2"/>
        <v>1092.5</v>
      </c>
      <c r="O27" s="12">
        <f t="shared" si="3"/>
        <v>2888</v>
      </c>
      <c r="P27" s="12">
        <f t="shared" si="4"/>
        <v>6735.5</v>
      </c>
      <c r="Q27" s="12">
        <v>1715.46</v>
      </c>
      <c r="R27" s="12">
        <f t="shared" si="5"/>
        <v>20187.5</v>
      </c>
      <c r="S27" s="12">
        <v>0</v>
      </c>
      <c r="T27" s="12">
        <f t="shared" si="6"/>
        <v>17830.34</v>
      </c>
      <c r="U27" s="12">
        <f t="shared" si="7"/>
        <v>14573</v>
      </c>
      <c r="V27" s="12">
        <f t="shared" si="8"/>
        <v>77169.66</v>
      </c>
      <c r="W27" s="58"/>
    </row>
    <row r="28" spans="1:24" s="6" customFormat="1" x14ac:dyDescent="0.2">
      <c r="A28" s="15">
        <f t="shared" si="9"/>
        <v>11</v>
      </c>
      <c r="B28" s="22" t="s">
        <v>350</v>
      </c>
      <c r="C28" s="13" t="s">
        <v>351</v>
      </c>
      <c r="D28" s="13" t="s">
        <v>348</v>
      </c>
      <c r="E28" s="13" t="s">
        <v>3</v>
      </c>
      <c r="F28" s="13" t="s">
        <v>6</v>
      </c>
      <c r="G28" s="52">
        <v>45444</v>
      </c>
      <c r="H28" s="52">
        <v>45626</v>
      </c>
      <c r="I28" s="12">
        <v>85000</v>
      </c>
      <c r="J28" s="12">
        <v>8148.13</v>
      </c>
      <c r="K28" s="12">
        <v>0</v>
      </c>
      <c r="L28" s="12">
        <f t="shared" si="0"/>
        <v>2439.5</v>
      </c>
      <c r="M28" s="12">
        <f t="shared" si="1"/>
        <v>6034.9999999999991</v>
      </c>
      <c r="N28" s="12">
        <f t="shared" si="2"/>
        <v>977.5</v>
      </c>
      <c r="O28" s="12">
        <f t="shared" si="3"/>
        <v>2584</v>
      </c>
      <c r="P28" s="12">
        <f t="shared" si="4"/>
        <v>6026.5</v>
      </c>
      <c r="Q28" s="12">
        <v>1715.46</v>
      </c>
      <c r="R28" s="12">
        <f t="shared" si="5"/>
        <v>18062.5</v>
      </c>
      <c r="S28" s="12"/>
      <c r="T28" s="12">
        <f t="shared" si="6"/>
        <v>14887.09</v>
      </c>
      <c r="U28" s="12">
        <f t="shared" si="7"/>
        <v>13039</v>
      </c>
      <c r="V28" s="12">
        <f t="shared" si="8"/>
        <v>70112.91</v>
      </c>
      <c r="W28" s="58"/>
    </row>
    <row r="29" spans="1:24" s="6" customFormat="1" ht="12" customHeight="1" x14ac:dyDescent="0.2">
      <c r="A29" s="15">
        <f t="shared" si="9"/>
        <v>12</v>
      </c>
      <c r="B29" s="43" t="s">
        <v>354</v>
      </c>
      <c r="C29" s="13" t="s">
        <v>358</v>
      </c>
      <c r="D29" s="13" t="s">
        <v>355</v>
      </c>
      <c r="E29" s="13" t="s">
        <v>3</v>
      </c>
      <c r="F29" s="13" t="s">
        <v>2</v>
      </c>
      <c r="G29" s="52">
        <v>45444</v>
      </c>
      <c r="H29" s="52">
        <v>45626</v>
      </c>
      <c r="I29" s="12">
        <v>85000</v>
      </c>
      <c r="J29" s="12">
        <v>8576.99</v>
      </c>
      <c r="K29" s="12">
        <v>0</v>
      </c>
      <c r="L29" s="12">
        <f t="shared" si="0"/>
        <v>2439.5</v>
      </c>
      <c r="M29" s="12">
        <f t="shared" si="1"/>
        <v>6034.9999999999991</v>
      </c>
      <c r="N29" s="12">
        <f t="shared" si="2"/>
        <v>977.5</v>
      </c>
      <c r="O29" s="12">
        <f t="shared" si="3"/>
        <v>2584</v>
      </c>
      <c r="P29" s="12">
        <f t="shared" si="4"/>
        <v>6026.5</v>
      </c>
      <c r="Q29" s="12"/>
      <c r="R29" s="12">
        <f t="shared" si="5"/>
        <v>18062.5</v>
      </c>
      <c r="S29" s="12">
        <v>0</v>
      </c>
      <c r="T29" s="12">
        <f t="shared" si="6"/>
        <v>13600.49</v>
      </c>
      <c r="U29" s="12">
        <f t="shared" si="7"/>
        <v>13039</v>
      </c>
      <c r="V29" s="12">
        <f t="shared" si="8"/>
        <v>71399.509999999995</v>
      </c>
      <c r="W29" s="58"/>
      <c r="X29" s="60"/>
    </row>
    <row r="30" spans="1:24" s="6" customFormat="1" ht="12" customHeight="1" x14ac:dyDescent="0.2">
      <c r="A30" s="15">
        <f t="shared" si="9"/>
        <v>13</v>
      </c>
      <c r="B30" s="43" t="s">
        <v>360</v>
      </c>
      <c r="C30" s="13" t="s">
        <v>362</v>
      </c>
      <c r="D30" s="13" t="s">
        <v>58</v>
      </c>
      <c r="E30" s="13" t="s">
        <v>3</v>
      </c>
      <c r="F30" s="13" t="s">
        <v>6</v>
      </c>
      <c r="G30" s="52">
        <v>45444</v>
      </c>
      <c r="H30" s="52">
        <v>45626</v>
      </c>
      <c r="I30" s="12">
        <v>55000</v>
      </c>
      <c r="J30" s="12">
        <v>2559.6799999999998</v>
      </c>
      <c r="K30" s="12">
        <v>0</v>
      </c>
      <c r="L30" s="12">
        <f t="shared" si="0"/>
        <v>1578.5</v>
      </c>
      <c r="M30" s="12">
        <f t="shared" si="1"/>
        <v>3904.9999999999995</v>
      </c>
      <c r="N30" s="12">
        <f t="shared" si="2"/>
        <v>632.5</v>
      </c>
      <c r="O30" s="12">
        <f t="shared" si="3"/>
        <v>1672</v>
      </c>
      <c r="P30" s="12">
        <f t="shared" si="4"/>
        <v>3899.5000000000005</v>
      </c>
      <c r="Q30" s="12"/>
      <c r="R30" s="12">
        <f t="shared" si="5"/>
        <v>11687.5</v>
      </c>
      <c r="S30" s="12">
        <v>0</v>
      </c>
      <c r="T30" s="12">
        <f t="shared" si="6"/>
        <v>5810.18</v>
      </c>
      <c r="U30" s="12">
        <f t="shared" si="7"/>
        <v>8437</v>
      </c>
      <c r="V30" s="12">
        <f t="shared" si="8"/>
        <v>49189.82</v>
      </c>
      <c r="W30" s="58"/>
    </row>
    <row r="31" spans="1:24" s="6" customFormat="1" ht="12" customHeight="1" x14ac:dyDescent="0.2">
      <c r="A31" s="15">
        <f t="shared" si="9"/>
        <v>14</v>
      </c>
      <c r="B31" s="22" t="s">
        <v>335</v>
      </c>
      <c r="C31" s="13" t="s">
        <v>336</v>
      </c>
      <c r="D31" s="13" t="s">
        <v>440</v>
      </c>
      <c r="E31" s="13" t="s">
        <v>3</v>
      </c>
      <c r="F31" s="13" t="s">
        <v>2</v>
      </c>
      <c r="G31" s="52">
        <v>45536</v>
      </c>
      <c r="H31" s="52">
        <v>45689</v>
      </c>
      <c r="I31" s="12">
        <v>80000</v>
      </c>
      <c r="J31" s="12">
        <v>7400.87</v>
      </c>
      <c r="K31" s="12">
        <v>0</v>
      </c>
      <c r="L31" s="12">
        <f t="shared" si="0"/>
        <v>2296</v>
      </c>
      <c r="M31" s="12">
        <f t="shared" si="1"/>
        <v>5679.9999999999991</v>
      </c>
      <c r="N31" s="12">
        <f t="shared" si="2"/>
        <v>920</v>
      </c>
      <c r="O31" s="12">
        <f t="shared" si="3"/>
        <v>2432</v>
      </c>
      <c r="P31" s="12">
        <f t="shared" si="4"/>
        <v>5672</v>
      </c>
      <c r="Q31" s="12"/>
      <c r="R31" s="12">
        <f t="shared" si="5"/>
        <v>17000</v>
      </c>
      <c r="S31" s="12">
        <v>0</v>
      </c>
      <c r="T31" s="12">
        <f t="shared" si="6"/>
        <v>12128.869999999999</v>
      </c>
      <c r="U31" s="12">
        <f t="shared" si="7"/>
        <v>12272</v>
      </c>
      <c r="V31" s="12">
        <f t="shared" si="8"/>
        <v>67871.13</v>
      </c>
      <c r="W31" s="58"/>
    </row>
    <row r="32" spans="1:24" s="6" customFormat="1" x14ac:dyDescent="0.2">
      <c r="A32" s="15">
        <f t="shared" si="9"/>
        <v>15</v>
      </c>
      <c r="B32" s="22" t="s">
        <v>328</v>
      </c>
      <c r="C32" s="13" t="s">
        <v>329</v>
      </c>
      <c r="D32" s="13" t="s">
        <v>412</v>
      </c>
      <c r="E32" s="13" t="s">
        <v>3</v>
      </c>
      <c r="F32" s="13" t="s">
        <v>6</v>
      </c>
      <c r="G32" s="52">
        <v>45444</v>
      </c>
      <c r="H32" s="52">
        <v>45626</v>
      </c>
      <c r="I32" s="12">
        <v>95000</v>
      </c>
      <c r="J32" s="12">
        <v>10500.38</v>
      </c>
      <c r="K32" s="12">
        <v>0</v>
      </c>
      <c r="L32" s="12">
        <f t="shared" si="0"/>
        <v>2726.5</v>
      </c>
      <c r="M32" s="12">
        <f t="shared" si="1"/>
        <v>6744.9999999999991</v>
      </c>
      <c r="N32" s="12">
        <f t="shared" si="2"/>
        <v>1092.5</v>
      </c>
      <c r="O32" s="12">
        <f t="shared" si="3"/>
        <v>2888</v>
      </c>
      <c r="P32" s="12">
        <f t="shared" si="4"/>
        <v>6735.5</v>
      </c>
      <c r="Q32" s="12">
        <v>1715.46</v>
      </c>
      <c r="R32" s="12">
        <f t="shared" si="5"/>
        <v>20187.5</v>
      </c>
      <c r="S32" s="12"/>
      <c r="T32" s="12">
        <f t="shared" si="6"/>
        <v>17830.34</v>
      </c>
      <c r="U32" s="12">
        <f t="shared" si="7"/>
        <v>14573</v>
      </c>
      <c r="V32" s="12">
        <f t="shared" si="8"/>
        <v>77169.66</v>
      </c>
      <c r="W32" s="58"/>
      <c r="X32" s="60"/>
    </row>
    <row r="33" spans="1:23" s="6" customFormat="1" ht="12.75" customHeight="1" x14ac:dyDescent="0.2">
      <c r="A33" s="15">
        <f t="shared" si="9"/>
        <v>16</v>
      </c>
      <c r="B33" s="22" t="s">
        <v>320</v>
      </c>
      <c r="C33" s="13" t="s">
        <v>319</v>
      </c>
      <c r="D33" s="13" t="s">
        <v>426</v>
      </c>
      <c r="E33" s="13" t="s">
        <v>3</v>
      </c>
      <c r="F33" s="13" t="s">
        <v>6</v>
      </c>
      <c r="G33" s="52">
        <v>45444</v>
      </c>
      <c r="H33" s="52">
        <v>45626</v>
      </c>
      <c r="I33" s="12">
        <v>112500</v>
      </c>
      <c r="J33" s="12">
        <v>15045.68</v>
      </c>
      <c r="K33" s="12">
        <v>0</v>
      </c>
      <c r="L33" s="12">
        <f t="shared" si="0"/>
        <v>3228.75</v>
      </c>
      <c r="M33" s="12">
        <f t="shared" si="1"/>
        <v>7987.4999999999991</v>
      </c>
      <c r="N33" s="12">
        <f t="shared" si="2"/>
        <v>1293.75</v>
      </c>
      <c r="O33" s="12">
        <f t="shared" si="3"/>
        <v>3420</v>
      </c>
      <c r="P33" s="12">
        <f t="shared" si="4"/>
        <v>7976.2500000000009</v>
      </c>
      <c r="Q33" s="12"/>
      <c r="R33" s="12">
        <f t="shared" si="5"/>
        <v>23906.25</v>
      </c>
      <c r="S33" s="12">
        <v>10221</v>
      </c>
      <c r="T33" s="12">
        <f t="shared" si="6"/>
        <v>31915.43</v>
      </c>
      <c r="U33" s="12">
        <f t="shared" si="7"/>
        <v>17257.5</v>
      </c>
      <c r="V33" s="12">
        <f t="shared" si="8"/>
        <v>80584.570000000007</v>
      </c>
      <c r="W33" s="58"/>
    </row>
    <row r="34" spans="1:23" s="6" customFormat="1" ht="15" customHeight="1" x14ac:dyDescent="0.2">
      <c r="A34" s="15">
        <f t="shared" si="9"/>
        <v>17</v>
      </c>
      <c r="B34" s="22" t="s">
        <v>482</v>
      </c>
      <c r="C34" s="13" t="s">
        <v>481</v>
      </c>
      <c r="D34" s="13" t="s">
        <v>442</v>
      </c>
      <c r="E34" s="13" t="s">
        <v>3</v>
      </c>
      <c r="F34" s="13" t="s">
        <v>6</v>
      </c>
      <c r="G34" s="52">
        <v>45597</v>
      </c>
      <c r="H34" s="52">
        <v>45777</v>
      </c>
      <c r="I34" s="12">
        <v>55000</v>
      </c>
      <c r="J34" s="12">
        <v>2559.6799999999998</v>
      </c>
      <c r="K34" s="12">
        <v>0</v>
      </c>
      <c r="L34" s="12">
        <f t="shared" si="0"/>
        <v>1578.5</v>
      </c>
      <c r="M34" s="12">
        <f t="shared" si="1"/>
        <v>3904.9999999999995</v>
      </c>
      <c r="N34" s="12">
        <f t="shared" si="2"/>
        <v>632.5</v>
      </c>
      <c r="O34" s="12">
        <f t="shared" si="3"/>
        <v>1672</v>
      </c>
      <c r="P34" s="12">
        <f t="shared" si="4"/>
        <v>3899.5000000000005</v>
      </c>
      <c r="Q34" s="12"/>
      <c r="R34" s="12">
        <f t="shared" si="5"/>
        <v>11687.5</v>
      </c>
      <c r="S34" s="12">
        <v>12066</v>
      </c>
      <c r="T34" s="12">
        <f t="shared" si="6"/>
        <v>17876.18</v>
      </c>
      <c r="U34" s="12">
        <f t="shared" si="7"/>
        <v>8437</v>
      </c>
      <c r="V34" s="12">
        <f t="shared" si="8"/>
        <v>37123.82</v>
      </c>
      <c r="W34" s="58"/>
    </row>
    <row r="35" spans="1:23" s="6" customFormat="1" ht="12.75" customHeight="1" x14ac:dyDescent="0.2">
      <c r="A35" s="15">
        <f t="shared" si="9"/>
        <v>18</v>
      </c>
      <c r="B35" s="22" t="s">
        <v>380</v>
      </c>
      <c r="C35" s="13" t="s">
        <v>381</v>
      </c>
      <c r="D35" s="13" t="s">
        <v>206</v>
      </c>
      <c r="E35" s="13" t="s">
        <v>3</v>
      </c>
      <c r="F35" s="13" t="s">
        <v>2</v>
      </c>
      <c r="G35" s="52">
        <v>45444</v>
      </c>
      <c r="H35" s="52">
        <v>45626</v>
      </c>
      <c r="I35" s="12">
        <v>55000</v>
      </c>
      <c r="J35" s="12">
        <v>2302.36</v>
      </c>
      <c r="K35" s="12">
        <v>0</v>
      </c>
      <c r="L35" s="12">
        <f t="shared" si="0"/>
        <v>1578.5</v>
      </c>
      <c r="M35" s="12">
        <f t="shared" si="1"/>
        <v>3904.9999999999995</v>
      </c>
      <c r="N35" s="12">
        <f t="shared" si="2"/>
        <v>632.5</v>
      </c>
      <c r="O35" s="12">
        <f t="shared" si="3"/>
        <v>1672</v>
      </c>
      <c r="P35" s="12">
        <f t="shared" si="4"/>
        <v>3899.5000000000005</v>
      </c>
      <c r="Q35" s="12">
        <v>1715.46</v>
      </c>
      <c r="R35" s="12">
        <f t="shared" si="5"/>
        <v>11687.5</v>
      </c>
      <c r="S35" s="49">
        <v>10593.67</v>
      </c>
      <c r="T35" s="12">
        <f t="shared" si="6"/>
        <v>17861.990000000002</v>
      </c>
      <c r="U35" s="12">
        <f t="shared" si="7"/>
        <v>8437</v>
      </c>
      <c r="V35" s="12">
        <f t="shared" si="8"/>
        <v>37138.009999999995</v>
      </c>
      <c r="W35" s="58"/>
    </row>
    <row r="36" spans="1:23" s="6" customFormat="1" x14ac:dyDescent="0.2">
      <c r="A36" s="15">
        <f t="shared" si="9"/>
        <v>19</v>
      </c>
      <c r="B36" s="22" t="s">
        <v>313</v>
      </c>
      <c r="C36" s="13" t="s">
        <v>314</v>
      </c>
      <c r="D36" s="13" t="s">
        <v>302</v>
      </c>
      <c r="E36" s="13" t="s">
        <v>3</v>
      </c>
      <c r="F36" s="13" t="s">
        <v>6</v>
      </c>
      <c r="G36" s="52">
        <v>45536</v>
      </c>
      <c r="H36" s="52">
        <v>45689</v>
      </c>
      <c r="I36" s="12">
        <v>80000</v>
      </c>
      <c r="J36" s="12">
        <v>7400.87</v>
      </c>
      <c r="K36" s="12">
        <v>0</v>
      </c>
      <c r="L36" s="12">
        <f t="shared" si="0"/>
        <v>2296</v>
      </c>
      <c r="M36" s="12">
        <f t="shared" si="1"/>
        <v>5679.9999999999991</v>
      </c>
      <c r="N36" s="12">
        <f t="shared" si="2"/>
        <v>920</v>
      </c>
      <c r="O36" s="12">
        <f t="shared" si="3"/>
        <v>2432</v>
      </c>
      <c r="P36" s="12">
        <f t="shared" si="4"/>
        <v>5672</v>
      </c>
      <c r="Q36" s="12"/>
      <c r="R36" s="12">
        <f t="shared" si="5"/>
        <v>17000</v>
      </c>
      <c r="S36" s="12">
        <v>0</v>
      </c>
      <c r="T36" s="12">
        <f t="shared" si="6"/>
        <v>12128.869999999999</v>
      </c>
      <c r="U36" s="12">
        <f t="shared" si="7"/>
        <v>12272</v>
      </c>
      <c r="V36" s="12">
        <f t="shared" si="8"/>
        <v>67871.13</v>
      </c>
      <c r="W36" s="58"/>
    </row>
    <row r="37" spans="1:23" s="6" customFormat="1" x14ac:dyDescent="0.2">
      <c r="A37" s="15">
        <f t="shared" si="9"/>
        <v>20</v>
      </c>
      <c r="B37" s="22" t="s">
        <v>322</v>
      </c>
      <c r="C37" s="13" t="s">
        <v>325</v>
      </c>
      <c r="D37" s="13" t="s">
        <v>435</v>
      </c>
      <c r="E37" s="13" t="s">
        <v>3</v>
      </c>
      <c r="F37" s="13" t="s">
        <v>2</v>
      </c>
      <c r="G37" s="52">
        <v>45444</v>
      </c>
      <c r="H37" s="52">
        <v>45626</v>
      </c>
      <c r="I37" s="12">
        <v>142500</v>
      </c>
      <c r="J37" s="12">
        <v>22102.43</v>
      </c>
      <c r="K37" s="12">
        <v>0</v>
      </c>
      <c r="L37" s="12">
        <f t="shared" si="0"/>
        <v>4089.75</v>
      </c>
      <c r="M37" s="12">
        <f t="shared" si="1"/>
        <v>10117.5</v>
      </c>
      <c r="N37" s="12">
        <f t="shared" si="2"/>
        <v>1638.75</v>
      </c>
      <c r="O37" s="12">
        <f t="shared" si="3"/>
        <v>4332</v>
      </c>
      <c r="P37" s="12">
        <f t="shared" si="4"/>
        <v>10103.25</v>
      </c>
      <c r="Q37" s="12"/>
      <c r="R37" s="12">
        <f t="shared" si="5"/>
        <v>30281.25</v>
      </c>
      <c r="S37" s="12">
        <v>0</v>
      </c>
      <c r="T37" s="12">
        <f t="shared" si="6"/>
        <v>30524.18</v>
      </c>
      <c r="U37" s="12">
        <f t="shared" si="7"/>
        <v>21859.5</v>
      </c>
      <c r="V37" s="12">
        <f t="shared" si="8"/>
        <v>111975.82</v>
      </c>
      <c r="W37" s="58"/>
    </row>
    <row r="38" spans="1:23" s="6" customFormat="1" x14ac:dyDescent="0.2">
      <c r="A38" s="15">
        <f t="shared" si="9"/>
        <v>21</v>
      </c>
      <c r="B38" s="22" t="s">
        <v>281</v>
      </c>
      <c r="C38" s="13" t="s">
        <v>280</v>
      </c>
      <c r="D38" s="13" t="s">
        <v>279</v>
      </c>
      <c r="E38" s="13" t="s">
        <v>3</v>
      </c>
      <c r="F38" s="13" t="s">
        <v>2</v>
      </c>
      <c r="G38" s="52">
        <v>45536</v>
      </c>
      <c r="H38" s="52">
        <v>45689</v>
      </c>
      <c r="I38" s="12">
        <v>55000</v>
      </c>
      <c r="J38" s="12">
        <v>115.23</v>
      </c>
      <c r="K38" s="12">
        <v>0</v>
      </c>
      <c r="L38" s="12">
        <f t="shared" si="0"/>
        <v>1578.5</v>
      </c>
      <c r="M38" s="12">
        <f t="shared" si="1"/>
        <v>3904.9999999999995</v>
      </c>
      <c r="N38" s="12">
        <f t="shared" si="2"/>
        <v>632.5</v>
      </c>
      <c r="O38" s="12">
        <f t="shared" si="3"/>
        <v>1672</v>
      </c>
      <c r="P38" s="12">
        <f t="shared" si="4"/>
        <v>3899.5000000000005</v>
      </c>
      <c r="Q38" s="12"/>
      <c r="R38" s="12">
        <f t="shared" si="5"/>
        <v>11687.5</v>
      </c>
      <c r="S38" s="12">
        <v>0</v>
      </c>
      <c r="T38" s="12">
        <f t="shared" si="6"/>
        <v>3365.73</v>
      </c>
      <c r="U38" s="12">
        <f t="shared" si="7"/>
        <v>8437</v>
      </c>
      <c r="V38" s="12">
        <f t="shared" si="8"/>
        <v>51634.27</v>
      </c>
      <c r="W38" s="58"/>
    </row>
    <row r="39" spans="1:23" s="6" customFormat="1" ht="12" customHeight="1" x14ac:dyDescent="0.2">
      <c r="A39" s="15">
        <f t="shared" si="9"/>
        <v>22</v>
      </c>
      <c r="B39" s="22" t="s">
        <v>354</v>
      </c>
      <c r="C39" s="13" t="s">
        <v>357</v>
      </c>
      <c r="D39" s="13" t="s">
        <v>355</v>
      </c>
      <c r="E39" s="13" t="s">
        <v>3</v>
      </c>
      <c r="F39" s="13" t="s">
        <v>2</v>
      </c>
      <c r="G39" s="52">
        <v>45444</v>
      </c>
      <c r="H39" s="52">
        <v>45626</v>
      </c>
      <c r="I39" s="12">
        <v>85000</v>
      </c>
      <c r="J39" s="12">
        <v>8576.99</v>
      </c>
      <c r="K39" s="12">
        <v>0</v>
      </c>
      <c r="L39" s="12">
        <f t="shared" si="0"/>
        <v>2439.5</v>
      </c>
      <c r="M39" s="12">
        <f t="shared" si="1"/>
        <v>6034.9999999999991</v>
      </c>
      <c r="N39" s="12">
        <f t="shared" si="2"/>
        <v>977.5</v>
      </c>
      <c r="O39" s="12">
        <f t="shared" si="3"/>
        <v>2584</v>
      </c>
      <c r="P39" s="12">
        <f t="shared" si="4"/>
        <v>6026.5</v>
      </c>
      <c r="Q39" s="12"/>
      <c r="R39" s="12">
        <f t="shared" si="5"/>
        <v>18062.5</v>
      </c>
      <c r="S39" s="12">
        <v>0</v>
      </c>
      <c r="T39" s="12">
        <f t="shared" si="6"/>
        <v>13600.49</v>
      </c>
      <c r="U39" s="12">
        <f t="shared" si="7"/>
        <v>13039</v>
      </c>
      <c r="V39" s="12">
        <f t="shared" si="8"/>
        <v>71399.509999999995</v>
      </c>
      <c r="W39" s="58"/>
    </row>
    <row r="40" spans="1:23" s="6" customFormat="1" ht="12" customHeight="1" x14ac:dyDescent="0.2">
      <c r="A40" s="15">
        <f t="shared" si="9"/>
        <v>23</v>
      </c>
      <c r="B40" s="22" t="s">
        <v>327</v>
      </c>
      <c r="C40" s="10" t="s">
        <v>326</v>
      </c>
      <c r="D40" s="10" t="s">
        <v>412</v>
      </c>
      <c r="E40" s="13" t="s">
        <v>3</v>
      </c>
      <c r="F40" s="13" t="s">
        <v>6</v>
      </c>
      <c r="G40" s="52">
        <v>45597</v>
      </c>
      <c r="H40" s="52">
        <v>45777</v>
      </c>
      <c r="I40" s="12">
        <v>95000</v>
      </c>
      <c r="J40" s="12">
        <v>10500.38</v>
      </c>
      <c r="K40" s="12">
        <v>0</v>
      </c>
      <c r="L40" s="12">
        <f t="shared" si="0"/>
        <v>2726.5</v>
      </c>
      <c r="M40" s="12">
        <f t="shared" si="1"/>
        <v>6744.9999999999991</v>
      </c>
      <c r="N40" s="12">
        <f t="shared" si="2"/>
        <v>1092.5</v>
      </c>
      <c r="O40" s="12">
        <f t="shared" si="3"/>
        <v>2888</v>
      </c>
      <c r="P40" s="12">
        <f t="shared" si="4"/>
        <v>6735.5</v>
      </c>
      <c r="Q40" s="12">
        <v>1715.46</v>
      </c>
      <c r="R40" s="12">
        <f t="shared" si="5"/>
        <v>20187.5</v>
      </c>
      <c r="S40" s="12">
        <v>5566</v>
      </c>
      <c r="T40" s="12">
        <f t="shared" si="6"/>
        <v>23396.339999999997</v>
      </c>
      <c r="U40" s="12">
        <f t="shared" si="7"/>
        <v>14573</v>
      </c>
      <c r="V40" s="12">
        <f t="shared" si="8"/>
        <v>71603.66</v>
      </c>
      <c r="W40" s="58"/>
    </row>
    <row r="41" spans="1:23" s="6" customFormat="1" ht="12" customHeight="1" x14ac:dyDescent="0.25">
      <c r="A41" s="15">
        <f t="shared" si="9"/>
        <v>24</v>
      </c>
      <c r="B41" s="22" t="s">
        <v>482</v>
      </c>
      <c r="C41" s="44" t="s">
        <v>480</v>
      </c>
      <c r="D41" s="13" t="s">
        <v>442</v>
      </c>
      <c r="E41" s="13" t="s">
        <v>3</v>
      </c>
      <c r="F41" s="13" t="s">
        <v>6</v>
      </c>
      <c r="G41" s="52">
        <v>45597</v>
      </c>
      <c r="H41" s="52">
        <v>45777</v>
      </c>
      <c r="I41" s="12">
        <v>55000</v>
      </c>
      <c r="J41" s="12">
        <v>2559.6799999999998</v>
      </c>
      <c r="K41" s="12">
        <v>0</v>
      </c>
      <c r="L41" s="12">
        <f t="shared" si="0"/>
        <v>1578.5</v>
      </c>
      <c r="M41" s="12">
        <f t="shared" si="1"/>
        <v>3904.9999999999995</v>
      </c>
      <c r="N41" s="12">
        <f t="shared" si="2"/>
        <v>632.5</v>
      </c>
      <c r="O41" s="12">
        <f t="shared" si="3"/>
        <v>1672</v>
      </c>
      <c r="P41" s="12">
        <f t="shared" si="4"/>
        <v>3899.5000000000005</v>
      </c>
      <c r="Q41" s="12"/>
      <c r="R41" s="12">
        <f t="shared" si="5"/>
        <v>11687.5</v>
      </c>
      <c r="S41" s="12">
        <v>4566</v>
      </c>
      <c r="T41" s="12">
        <f t="shared" si="6"/>
        <v>10376.18</v>
      </c>
      <c r="U41" s="12">
        <f t="shared" si="7"/>
        <v>8437</v>
      </c>
      <c r="V41" s="12">
        <f t="shared" si="8"/>
        <v>44623.82</v>
      </c>
      <c r="W41" s="58"/>
    </row>
    <row r="42" spans="1:23" s="6" customFormat="1" ht="12.75" customHeight="1" x14ac:dyDescent="0.2">
      <c r="A42" s="15">
        <f t="shared" si="9"/>
        <v>25</v>
      </c>
      <c r="B42" s="22" t="s">
        <v>360</v>
      </c>
      <c r="C42" s="10" t="s">
        <v>363</v>
      </c>
      <c r="D42" s="13" t="s">
        <v>279</v>
      </c>
      <c r="E42" s="13" t="s">
        <v>3</v>
      </c>
      <c r="F42" s="13" t="s">
        <v>2</v>
      </c>
      <c r="G42" s="52">
        <v>45444</v>
      </c>
      <c r="H42" s="52">
        <v>45626</v>
      </c>
      <c r="I42" s="12">
        <v>55000</v>
      </c>
      <c r="J42" s="12">
        <v>2559.6799999999998</v>
      </c>
      <c r="K42" s="12">
        <v>0</v>
      </c>
      <c r="L42" s="12">
        <f t="shared" si="0"/>
        <v>1578.5</v>
      </c>
      <c r="M42" s="12">
        <f t="shared" si="1"/>
        <v>3904.9999999999995</v>
      </c>
      <c r="N42" s="12">
        <f t="shared" si="2"/>
        <v>632.5</v>
      </c>
      <c r="O42" s="12">
        <f t="shared" si="3"/>
        <v>1672</v>
      </c>
      <c r="P42" s="12">
        <f t="shared" si="4"/>
        <v>3899.5000000000005</v>
      </c>
      <c r="Q42" s="12"/>
      <c r="R42" s="12">
        <f t="shared" si="5"/>
        <v>11687.5</v>
      </c>
      <c r="S42" s="12">
        <v>0</v>
      </c>
      <c r="T42" s="12">
        <f t="shared" si="6"/>
        <v>5810.18</v>
      </c>
      <c r="U42" s="12">
        <f t="shared" si="7"/>
        <v>8437</v>
      </c>
      <c r="V42" s="12">
        <f t="shared" si="8"/>
        <v>49189.82</v>
      </c>
      <c r="W42" s="58"/>
    </row>
    <row r="43" spans="1:23" s="6" customFormat="1" x14ac:dyDescent="0.2">
      <c r="A43" s="15">
        <f t="shared" si="9"/>
        <v>26</v>
      </c>
      <c r="B43" s="22" t="s">
        <v>335</v>
      </c>
      <c r="C43" s="13" t="s">
        <v>334</v>
      </c>
      <c r="D43" s="13" t="s">
        <v>438</v>
      </c>
      <c r="E43" s="13" t="s">
        <v>3</v>
      </c>
      <c r="F43" s="13" t="s">
        <v>2</v>
      </c>
      <c r="G43" s="52">
        <v>45444</v>
      </c>
      <c r="H43" s="52">
        <v>45626</v>
      </c>
      <c r="I43" s="12">
        <v>85000</v>
      </c>
      <c r="J43" s="12">
        <v>8576.99</v>
      </c>
      <c r="K43" s="12">
        <v>0</v>
      </c>
      <c r="L43" s="12">
        <f t="shared" si="0"/>
        <v>2439.5</v>
      </c>
      <c r="M43" s="12">
        <f t="shared" si="1"/>
        <v>6034.9999999999991</v>
      </c>
      <c r="N43" s="12">
        <f t="shared" si="2"/>
        <v>977.5</v>
      </c>
      <c r="O43" s="12">
        <f t="shared" si="3"/>
        <v>2584</v>
      </c>
      <c r="P43" s="12">
        <f t="shared" si="4"/>
        <v>6026.5</v>
      </c>
      <c r="Q43" s="12"/>
      <c r="R43" s="12">
        <f t="shared" si="5"/>
        <v>18062.5</v>
      </c>
      <c r="S43" s="12">
        <v>0</v>
      </c>
      <c r="T43" s="12">
        <f t="shared" si="6"/>
        <v>13600.49</v>
      </c>
      <c r="U43" s="12">
        <f t="shared" si="7"/>
        <v>13039</v>
      </c>
      <c r="V43" s="12">
        <f t="shared" si="8"/>
        <v>71399.509999999995</v>
      </c>
      <c r="W43" s="58"/>
    </row>
    <row r="44" spans="1:23" s="6" customFormat="1" x14ac:dyDescent="0.2">
      <c r="A44" s="15">
        <f t="shared" si="9"/>
        <v>27</v>
      </c>
      <c r="B44" s="43" t="s">
        <v>281</v>
      </c>
      <c r="C44" s="13" t="s">
        <v>283</v>
      </c>
      <c r="D44" s="13" t="s">
        <v>282</v>
      </c>
      <c r="E44" s="13" t="s">
        <v>3</v>
      </c>
      <c r="F44" s="13" t="s">
        <v>2</v>
      </c>
      <c r="G44" s="52">
        <v>45536</v>
      </c>
      <c r="H44" s="52">
        <v>45689</v>
      </c>
      <c r="I44" s="12">
        <v>55000</v>
      </c>
      <c r="J44" s="12">
        <v>841.67</v>
      </c>
      <c r="K44" s="12">
        <v>0</v>
      </c>
      <c r="L44" s="12">
        <f t="shared" si="0"/>
        <v>1578.5</v>
      </c>
      <c r="M44" s="12">
        <f t="shared" si="1"/>
        <v>3904.9999999999995</v>
      </c>
      <c r="N44" s="12">
        <f t="shared" si="2"/>
        <v>632.5</v>
      </c>
      <c r="O44" s="12">
        <f t="shared" si="3"/>
        <v>1672</v>
      </c>
      <c r="P44" s="12">
        <f t="shared" si="4"/>
        <v>3899.5000000000005</v>
      </c>
      <c r="Q44" s="12"/>
      <c r="R44" s="12">
        <f t="shared" si="5"/>
        <v>11687.5</v>
      </c>
      <c r="S44" s="12">
        <v>0</v>
      </c>
      <c r="T44" s="12">
        <f t="shared" si="6"/>
        <v>4092.17</v>
      </c>
      <c r="U44" s="12">
        <f t="shared" si="7"/>
        <v>8437</v>
      </c>
      <c r="V44" s="12">
        <f t="shared" si="8"/>
        <v>50907.83</v>
      </c>
      <c r="W44" s="58"/>
    </row>
    <row r="45" spans="1:23" s="6" customFormat="1" x14ac:dyDescent="0.2">
      <c r="A45" s="15">
        <f t="shared" si="9"/>
        <v>28</v>
      </c>
      <c r="B45" s="43" t="s">
        <v>295</v>
      </c>
      <c r="C45" s="13" t="s">
        <v>294</v>
      </c>
      <c r="D45" s="13" t="s">
        <v>293</v>
      </c>
      <c r="E45" s="13" t="s">
        <v>3</v>
      </c>
      <c r="F45" s="13" t="s">
        <v>6</v>
      </c>
      <c r="G45" s="52">
        <v>45597</v>
      </c>
      <c r="H45" s="52">
        <v>45777</v>
      </c>
      <c r="I45" s="12">
        <v>80000</v>
      </c>
      <c r="J45" s="12">
        <v>7400.87</v>
      </c>
      <c r="K45" s="12">
        <v>0</v>
      </c>
      <c r="L45" s="12">
        <f t="shared" si="0"/>
        <v>2296</v>
      </c>
      <c r="M45" s="12">
        <f t="shared" si="1"/>
        <v>5679.9999999999991</v>
      </c>
      <c r="N45" s="12">
        <f t="shared" si="2"/>
        <v>920</v>
      </c>
      <c r="O45" s="12">
        <f t="shared" si="3"/>
        <v>2432</v>
      </c>
      <c r="P45" s="12">
        <f t="shared" si="4"/>
        <v>5672</v>
      </c>
      <c r="Q45" s="12"/>
      <c r="R45" s="12">
        <f t="shared" si="5"/>
        <v>17000</v>
      </c>
      <c r="S45" s="12">
        <v>0</v>
      </c>
      <c r="T45" s="12">
        <f t="shared" si="6"/>
        <v>12128.869999999999</v>
      </c>
      <c r="U45" s="12">
        <f t="shared" si="7"/>
        <v>12272</v>
      </c>
      <c r="V45" s="12">
        <f t="shared" si="8"/>
        <v>67871.13</v>
      </c>
      <c r="W45" s="58"/>
    </row>
    <row r="46" spans="1:23" s="6" customFormat="1" ht="12" customHeight="1" x14ac:dyDescent="0.2">
      <c r="A46" s="15">
        <f t="shared" si="9"/>
        <v>29</v>
      </c>
      <c r="B46" s="22" t="s">
        <v>527</v>
      </c>
      <c r="C46" s="13" t="s">
        <v>519</v>
      </c>
      <c r="D46" s="13" t="s">
        <v>520</v>
      </c>
      <c r="E46" s="13" t="s">
        <v>3</v>
      </c>
      <c r="F46" s="13" t="s">
        <v>6</v>
      </c>
      <c r="G46" s="52">
        <v>45444</v>
      </c>
      <c r="H46" s="52">
        <v>45626</v>
      </c>
      <c r="I46" s="12">
        <v>149500</v>
      </c>
      <c r="J46" s="12">
        <v>23749.01</v>
      </c>
      <c r="K46" s="12"/>
      <c r="L46" s="12">
        <f t="shared" si="0"/>
        <v>4290.6499999999996</v>
      </c>
      <c r="M46" s="12">
        <f t="shared" si="1"/>
        <v>10614.499999999998</v>
      </c>
      <c r="N46" s="12">
        <f t="shared" si="2"/>
        <v>1719.25</v>
      </c>
      <c r="O46" s="12">
        <f t="shared" si="3"/>
        <v>4544.8</v>
      </c>
      <c r="P46" s="12">
        <f t="shared" si="4"/>
        <v>10599.550000000001</v>
      </c>
      <c r="Q46" s="12"/>
      <c r="R46" s="12">
        <f t="shared" si="5"/>
        <v>31768.75</v>
      </c>
      <c r="S46" s="12">
        <v>35855.51</v>
      </c>
      <c r="T46" s="12">
        <f t="shared" si="6"/>
        <v>68439.97</v>
      </c>
      <c r="U46" s="12">
        <f t="shared" si="7"/>
        <v>22933.3</v>
      </c>
      <c r="V46" s="12">
        <f t="shared" si="8"/>
        <v>81060.03</v>
      </c>
      <c r="W46" s="58"/>
    </row>
    <row r="47" spans="1:23" s="6" customFormat="1" ht="12.75" customHeight="1" x14ac:dyDescent="0.2">
      <c r="A47" s="15">
        <f t="shared" si="9"/>
        <v>30</v>
      </c>
      <c r="B47" s="22" t="s">
        <v>377</v>
      </c>
      <c r="C47" s="13" t="s">
        <v>378</v>
      </c>
      <c r="D47" s="13" t="s">
        <v>421</v>
      </c>
      <c r="E47" s="13" t="s">
        <v>3</v>
      </c>
      <c r="F47" s="13" t="s">
        <v>6</v>
      </c>
      <c r="G47" s="52">
        <v>45597</v>
      </c>
      <c r="H47" s="52">
        <v>45777</v>
      </c>
      <c r="I47" s="12">
        <v>85000</v>
      </c>
      <c r="J47" s="12">
        <v>8576.99</v>
      </c>
      <c r="K47" s="12">
        <v>0</v>
      </c>
      <c r="L47" s="12">
        <f t="shared" si="0"/>
        <v>2439.5</v>
      </c>
      <c r="M47" s="12">
        <f t="shared" si="1"/>
        <v>6034.9999999999991</v>
      </c>
      <c r="N47" s="12">
        <f t="shared" si="2"/>
        <v>977.5</v>
      </c>
      <c r="O47" s="12">
        <f t="shared" si="3"/>
        <v>2584</v>
      </c>
      <c r="P47" s="12">
        <f t="shared" si="4"/>
        <v>6026.5</v>
      </c>
      <c r="Q47" s="12"/>
      <c r="R47" s="12">
        <f t="shared" si="5"/>
        <v>18062.5</v>
      </c>
      <c r="S47" s="12">
        <v>5116</v>
      </c>
      <c r="T47" s="12">
        <f t="shared" si="6"/>
        <v>18716.489999999998</v>
      </c>
      <c r="U47" s="12">
        <f t="shared" si="7"/>
        <v>13039</v>
      </c>
      <c r="V47" s="12">
        <f t="shared" si="8"/>
        <v>66283.510000000009</v>
      </c>
      <c r="W47" s="58"/>
    </row>
    <row r="48" spans="1:23" s="6" customFormat="1" ht="15" customHeight="1" x14ac:dyDescent="0.25">
      <c r="A48" s="15">
        <f t="shared" si="9"/>
        <v>31</v>
      </c>
      <c r="B48" s="22" t="s">
        <v>508</v>
      </c>
      <c r="C48" s="44" t="s">
        <v>506</v>
      </c>
      <c r="D48" s="44" t="s">
        <v>507</v>
      </c>
      <c r="E48" s="13" t="s">
        <v>3</v>
      </c>
      <c r="F48" s="13" t="s">
        <v>6</v>
      </c>
      <c r="G48" s="52">
        <v>45383</v>
      </c>
      <c r="H48" s="52">
        <v>45565</v>
      </c>
      <c r="I48" s="12">
        <v>180000</v>
      </c>
      <c r="J48" s="12">
        <v>30923.37</v>
      </c>
      <c r="K48" s="12"/>
      <c r="L48" s="12">
        <f t="shared" si="0"/>
        <v>5166</v>
      </c>
      <c r="M48" s="12">
        <f t="shared" si="1"/>
        <v>12779.999999999998</v>
      </c>
      <c r="N48" s="12">
        <f t="shared" si="2"/>
        <v>2070</v>
      </c>
      <c r="O48" s="12">
        <f t="shared" si="3"/>
        <v>5472</v>
      </c>
      <c r="P48" s="12">
        <f t="shared" si="4"/>
        <v>12762</v>
      </c>
      <c r="Q48" s="12"/>
      <c r="R48" s="12">
        <f t="shared" si="5"/>
        <v>38250</v>
      </c>
      <c r="S48" s="12">
        <v>2337.9299999999998</v>
      </c>
      <c r="T48" s="12">
        <f t="shared" si="6"/>
        <v>43899.3</v>
      </c>
      <c r="U48" s="12">
        <f t="shared" si="7"/>
        <v>27612</v>
      </c>
      <c r="V48" s="12">
        <f t="shared" si="8"/>
        <v>136100.70000000001</v>
      </c>
      <c r="W48" s="58"/>
    </row>
    <row r="49" spans="1:23" s="6" customFormat="1" ht="12.75" customHeight="1" x14ac:dyDescent="0.2">
      <c r="A49" s="15">
        <f t="shared" si="9"/>
        <v>32</v>
      </c>
      <c r="B49" s="22" t="s">
        <v>304</v>
      </c>
      <c r="C49" s="13" t="s">
        <v>305</v>
      </c>
      <c r="D49" s="47" t="s">
        <v>536</v>
      </c>
      <c r="E49" s="13" t="s">
        <v>3</v>
      </c>
      <c r="F49" s="13" t="s">
        <v>6</v>
      </c>
      <c r="G49" s="52">
        <v>45444</v>
      </c>
      <c r="H49" s="52">
        <v>45626</v>
      </c>
      <c r="I49" s="12">
        <v>112500</v>
      </c>
      <c r="J49" s="12">
        <v>14616.82</v>
      </c>
      <c r="K49" s="12">
        <v>0</v>
      </c>
      <c r="L49" s="12">
        <f t="shared" si="0"/>
        <v>3228.75</v>
      </c>
      <c r="M49" s="12">
        <f t="shared" si="1"/>
        <v>7987.4999999999991</v>
      </c>
      <c r="N49" s="12">
        <f t="shared" si="2"/>
        <v>1293.75</v>
      </c>
      <c r="O49" s="12">
        <f t="shared" si="3"/>
        <v>3420</v>
      </c>
      <c r="P49" s="12">
        <f t="shared" si="4"/>
        <v>7976.2500000000009</v>
      </c>
      <c r="Q49" s="12">
        <v>1715.46</v>
      </c>
      <c r="R49" s="12">
        <f t="shared" si="5"/>
        <v>23906.25</v>
      </c>
      <c r="S49" s="12">
        <v>10066</v>
      </c>
      <c r="T49" s="12">
        <f t="shared" si="6"/>
        <v>33047.03</v>
      </c>
      <c r="U49" s="12">
        <f t="shared" si="7"/>
        <v>17257.5</v>
      </c>
      <c r="V49" s="12">
        <f t="shared" si="8"/>
        <v>79452.97</v>
      </c>
      <c r="W49" s="58"/>
    </row>
    <row r="50" spans="1:23" s="6" customFormat="1" x14ac:dyDescent="0.2">
      <c r="A50" s="15">
        <f t="shared" si="9"/>
        <v>33</v>
      </c>
      <c r="B50" s="22" t="s">
        <v>320</v>
      </c>
      <c r="C50" s="13" t="s">
        <v>469</v>
      </c>
      <c r="D50" s="13" t="s">
        <v>470</v>
      </c>
      <c r="E50" s="13" t="s">
        <v>3</v>
      </c>
      <c r="F50" s="13" t="s">
        <v>6</v>
      </c>
      <c r="G50" s="52">
        <v>45383</v>
      </c>
      <c r="H50" s="52">
        <v>45565</v>
      </c>
      <c r="I50" s="12">
        <v>55000</v>
      </c>
      <c r="J50" s="12">
        <v>2559.6799999999998</v>
      </c>
      <c r="K50" s="12">
        <v>0</v>
      </c>
      <c r="L50" s="12">
        <f t="shared" ref="L50:L81" si="10">I50*2.87%</f>
        <v>1578.5</v>
      </c>
      <c r="M50" s="12">
        <f t="shared" ref="M50:M81" si="11">I50*7.1%</f>
        <v>3904.9999999999995</v>
      </c>
      <c r="N50" s="12">
        <f t="shared" ref="N50:N81" si="12">I50*1.15%</f>
        <v>632.5</v>
      </c>
      <c r="O50" s="12">
        <f t="shared" ref="O50:O81" si="13">I50*3.04%</f>
        <v>1672</v>
      </c>
      <c r="P50" s="12">
        <f t="shared" ref="P50:P81" si="14">I50*7.09%</f>
        <v>3899.5000000000005</v>
      </c>
      <c r="Q50" s="12"/>
      <c r="R50" s="12">
        <f t="shared" ref="R50:R81" si="15">L50+M50+N50+O50+P50</f>
        <v>11687.5</v>
      </c>
      <c r="S50" s="12">
        <v>0</v>
      </c>
      <c r="T50" s="12">
        <f t="shared" ref="T50:T81" si="16">+L50+O50+Q50+S50+J50+K50</f>
        <v>5810.18</v>
      </c>
      <c r="U50" s="12">
        <f t="shared" ref="U50:U81" si="17">+P50+N50+M50</f>
        <v>8437</v>
      </c>
      <c r="V50" s="12">
        <f t="shared" ref="V50:V81" si="18">+I50-T50</f>
        <v>49189.82</v>
      </c>
      <c r="W50" s="58"/>
    </row>
    <row r="51" spans="1:23" s="6" customFormat="1" x14ac:dyDescent="0.2">
      <c r="A51" s="15">
        <f t="shared" si="9"/>
        <v>34</v>
      </c>
      <c r="B51" s="22" t="s">
        <v>377</v>
      </c>
      <c r="C51" s="13" t="s">
        <v>478</v>
      </c>
      <c r="D51" s="13" t="s">
        <v>421</v>
      </c>
      <c r="E51" s="13" t="s">
        <v>3</v>
      </c>
      <c r="F51" s="13" t="s">
        <v>6</v>
      </c>
      <c r="G51" s="52">
        <v>45597</v>
      </c>
      <c r="H51" s="52">
        <v>45777</v>
      </c>
      <c r="I51" s="12">
        <v>85000</v>
      </c>
      <c r="J51" s="12">
        <v>8576.99</v>
      </c>
      <c r="K51" s="12">
        <v>0</v>
      </c>
      <c r="L51" s="12">
        <f t="shared" si="10"/>
        <v>2439.5</v>
      </c>
      <c r="M51" s="12">
        <f t="shared" si="11"/>
        <v>6034.9999999999991</v>
      </c>
      <c r="N51" s="12">
        <f t="shared" si="12"/>
        <v>977.5</v>
      </c>
      <c r="O51" s="12">
        <f t="shared" si="13"/>
        <v>2584</v>
      </c>
      <c r="P51" s="12">
        <f t="shared" si="14"/>
        <v>6026.5</v>
      </c>
      <c r="Q51" s="12"/>
      <c r="R51" s="12">
        <f t="shared" si="15"/>
        <v>18062.5</v>
      </c>
      <c r="S51" s="12">
        <v>10666</v>
      </c>
      <c r="T51" s="12">
        <f t="shared" si="16"/>
        <v>24266.489999999998</v>
      </c>
      <c r="U51" s="12">
        <f t="shared" si="17"/>
        <v>13039</v>
      </c>
      <c r="V51" s="12">
        <f t="shared" si="18"/>
        <v>60733.51</v>
      </c>
      <c r="W51" s="58"/>
    </row>
    <row r="52" spans="1:23" s="6" customFormat="1" ht="12" customHeight="1" x14ac:dyDescent="0.2">
      <c r="A52" s="15">
        <f t="shared" si="9"/>
        <v>35</v>
      </c>
      <c r="B52" s="22" t="s">
        <v>354</v>
      </c>
      <c r="C52" s="13" t="s">
        <v>356</v>
      </c>
      <c r="D52" s="13" t="s">
        <v>355</v>
      </c>
      <c r="E52" s="13" t="s">
        <v>3</v>
      </c>
      <c r="F52" s="13" t="s">
        <v>2</v>
      </c>
      <c r="G52" s="52">
        <v>45444</v>
      </c>
      <c r="H52" s="52">
        <v>45626</v>
      </c>
      <c r="I52" s="12">
        <v>85000</v>
      </c>
      <c r="J52" s="12">
        <v>8576.99</v>
      </c>
      <c r="K52" s="12">
        <v>0</v>
      </c>
      <c r="L52" s="12">
        <f t="shared" si="10"/>
        <v>2439.5</v>
      </c>
      <c r="M52" s="12">
        <f t="shared" si="11"/>
        <v>6034.9999999999991</v>
      </c>
      <c r="N52" s="12">
        <f t="shared" si="12"/>
        <v>977.5</v>
      </c>
      <c r="O52" s="12">
        <f t="shared" si="13"/>
        <v>2584</v>
      </c>
      <c r="P52" s="12">
        <f t="shared" si="14"/>
        <v>6026.5</v>
      </c>
      <c r="Q52" s="12"/>
      <c r="R52" s="12">
        <f t="shared" si="15"/>
        <v>18062.5</v>
      </c>
      <c r="S52" s="12">
        <v>0</v>
      </c>
      <c r="T52" s="12">
        <f t="shared" si="16"/>
        <v>13600.49</v>
      </c>
      <c r="U52" s="12">
        <f t="shared" si="17"/>
        <v>13039</v>
      </c>
      <c r="V52" s="12">
        <f t="shared" si="18"/>
        <v>71399.509999999995</v>
      </c>
      <c r="W52" s="58"/>
    </row>
    <row r="53" spans="1:23" s="6" customFormat="1" ht="12" customHeight="1" x14ac:dyDescent="0.2">
      <c r="A53" s="15">
        <f t="shared" si="9"/>
        <v>36</v>
      </c>
      <c r="B53" s="22" t="s">
        <v>370</v>
      </c>
      <c r="C53" s="13" t="s">
        <v>369</v>
      </c>
      <c r="D53" s="13" t="s">
        <v>368</v>
      </c>
      <c r="E53" s="13" t="s">
        <v>3</v>
      </c>
      <c r="F53" s="13" t="s">
        <v>2</v>
      </c>
      <c r="G53" s="52">
        <v>45444</v>
      </c>
      <c r="H53" s="52">
        <v>45626</v>
      </c>
      <c r="I53" s="12">
        <v>85000</v>
      </c>
      <c r="J53" s="12">
        <v>8576.99</v>
      </c>
      <c r="K53" s="12">
        <v>0</v>
      </c>
      <c r="L53" s="12">
        <f t="shared" si="10"/>
        <v>2439.5</v>
      </c>
      <c r="M53" s="12">
        <f t="shared" si="11"/>
        <v>6034.9999999999991</v>
      </c>
      <c r="N53" s="12">
        <f t="shared" si="12"/>
        <v>977.5</v>
      </c>
      <c r="O53" s="12">
        <f t="shared" si="13"/>
        <v>2584</v>
      </c>
      <c r="P53" s="12">
        <f t="shared" si="14"/>
        <v>6026.5</v>
      </c>
      <c r="Q53" s="12"/>
      <c r="R53" s="12">
        <f t="shared" si="15"/>
        <v>18062.5</v>
      </c>
      <c r="S53" s="12">
        <v>0</v>
      </c>
      <c r="T53" s="12">
        <f t="shared" si="16"/>
        <v>13600.49</v>
      </c>
      <c r="U53" s="12">
        <f t="shared" si="17"/>
        <v>13039</v>
      </c>
      <c r="V53" s="12">
        <f t="shared" si="18"/>
        <v>71399.509999999995</v>
      </c>
      <c r="W53" s="58"/>
    </row>
    <row r="54" spans="1:23" s="6" customFormat="1" ht="12" customHeight="1" x14ac:dyDescent="0.2">
      <c r="A54" s="15">
        <f t="shared" si="9"/>
        <v>37</v>
      </c>
      <c r="B54" s="22" t="s">
        <v>354</v>
      </c>
      <c r="C54" s="13" t="s">
        <v>353</v>
      </c>
      <c r="D54" s="13" t="s">
        <v>299</v>
      </c>
      <c r="E54" s="13" t="s">
        <v>3</v>
      </c>
      <c r="F54" s="13" t="s">
        <v>2</v>
      </c>
      <c r="G54" s="52">
        <v>45444</v>
      </c>
      <c r="H54" s="52">
        <v>45626</v>
      </c>
      <c r="I54" s="12">
        <v>85000</v>
      </c>
      <c r="J54" s="12">
        <v>8576.99</v>
      </c>
      <c r="K54" s="12">
        <v>0</v>
      </c>
      <c r="L54" s="12">
        <f t="shared" si="10"/>
        <v>2439.5</v>
      </c>
      <c r="M54" s="12">
        <f t="shared" si="11"/>
        <v>6034.9999999999991</v>
      </c>
      <c r="N54" s="12">
        <f t="shared" si="12"/>
        <v>977.5</v>
      </c>
      <c r="O54" s="12">
        <f t="shared" si="13"/>
        <v>2584</v>
      </c>
      <c r="P54" s="12">
        <f t="shared" si="14"/>
        <v>6026.5</v>
      </c>
      <c r="Q54" s="12"/>
      <c r="R54" s="12">
        <f t="shared" si="15"/>
        <v>18062.5</v>
      </c>
      <c r="S54" s="12">
        <v>0</v>
      </c>
      <c r="T54" s="12">
        <f t="shared" si="16"/>
        <v>13600.49</v>
      </c>
      <c r="U54" s="12">
        <f t="shared" si="17"/>
        <v>13039</v>
      </c>
      <c r="V54" s="12">
        <f t="shared" si="18"/>
        <v>71399.509999999995</v>
      </c>
      <c r="W54" s="58"/>
    </row>
    <row r="55" spans="1:23" s="6" customFormat="1" x14ac:dyDescent="0.2">
      <c r="A55" s="15">
        <f t="shared" si="9"/>
        <v>38</v>
      </c>
      <c r="B55" s="22" t="s">
        <v>342</v>
      </c>
      <c r="C55" s="13" t="s">
        <v>343</v>
      </c>
      <c r="D55" s="13" t="s">
        <v>439</v>
      </c>
      <c r="E55" s="13" t="s">
        <v>3</v>
      </c>
      <c r="F55" s="13" t="s">
        <v>2</v>
      </c>
      <c r="G55" s="52">
        <v>45444</v>
      </c>
      <c r="H55" s="52">
        <v>45626</v>
      </c>
      <c r="I55" s="12">
        <v>85000</v>
      </c>
      <c r="J55" s="12">
        <v>8576.99</v>
      </c>
      <c r="K55" s="12">
        <v>0</v>
      </c>
      <c r="L55" s="12">
        <f t="shared" si="10"/>
        <v>2439.5</v>
      </c>
      <c r="M55" s="12">
        <f t="shared" si="11"/>
        <v>6034.9999999999991</v>
      </c>
      <c r="N55" s="12">
        <f t="shared" si="12"/>
        <v>977.5</v>
      </c>
      <c r="O55" s="12">
        <f t="shared" si="13"/>
        <v>2584</v>
      </c>
      <c r="P55" s="12">
        <f t="shared" si="14"/>
        <v>6026.5</v>
      </c>
      <c r="Q55" s="12"/>
      <c r="R55" s="12">
        <f t="shared" si="15"/>
        <v>18062.5</v>
      </c>
      <c r="S55" s="12">
        <v>0</v>
      </c>
      <c r="T55" s="12">
        <f t="shared" si="16"/>
        <v>13600.49</v>
      </c>
      <c r="U55" s="12">
        <f t="shared" si="17"/>
        <v>13039</v>
      </c>
      <c r="V55" s="12">
        <f t="shared" si="18"/>
        <v>71399.509999999995</v>
      </c>
      <c r="W55" s="58"/>
    </row>
    <row r="56" spans="1:23" s="6" customFormat="1" ht="12" customHeight="1" x14ac:dyDescent="0.2">
      <c r="A56" s="15">
        <f t="shared" si="9"/>
        <v>39</v>
      </c>
      <c r="B56" s="22" t="s">
        <v>350</v>
      </c>
      <c r="C56" s="13" t="s">
        <v>349</v>
      </c>
      <c r="D56" s="48" t="s">
        <v>415</v>
      </c>
      <c r="E56" s="13" t="s">
        <v>3</v>
      </c>
      <c r="F56" s="13" t="s">
        <v>2</v>
      </c>
      <c r="G56" s="52">
        <v>45444</v>
      </c>
      <c r="H56" s="52">
        <v>45626</v>
      </c>
      <c r="I56" s="12">
        <v>112500</v>
      </c>
      <c r="J56" s="12">
        <v>15045.68</v>
      </c>
      <c r="K56" s="12">
        <v>0</v>
      </c>
      <c r="L56" s="12">
        <f t="shared" si="10"/>
        <v>3228.75</v>
      </c>
      <c r="M56" s="12">
        <f t="shared" si="11"/>
        <v>7987.4999999999991</v>
      </c>
      <c r="N56" s="12">
        <f t="shared" si="12"/>
        <v>1293.75</v>
      </c>
      <c r="O56" s="12">
        <f t="shared" si="13"/>
        <v>3420</v>
      </c>
      <c r="P56" s="12">
        <f t="shared" si="14"/>
        <v>7976.2500000000009</v>
      </c>
      <c r="Q56" s="12"/>
      <c r="R56" s="12">
        <f t="shared" si="15"/>
        <v>23906.25</v>
      </c>
      <c r="S56" s="12">
        <v>0</v>
      </c>
      <c r="T56" s="12">
        <f t="shared" si="16"/>
        <v>21694.43</v>
      </c>
      <c r="U56" s="12">
        <f t="shared" si="17"/>
        <v>17257.5</v>
      </c>
      <c r="V56" s="12">
        <f t="shared" si="18"/>
        <v>90805.57</v>
      </c>
      <c r="W56" s="58"/>
    </row>
    <row r="57" spans="1:23" s="6" customFormat="1" x14ac:dyDescent="0.2">
      <c r="A57" s="15">
        <f t="shared" si="9"/>
        <v>40</v>
      </c>
      <c r="B57" s="22" t="s">
        <v>489</v>
      </c>
      <c r="C57" s="13" t="s">
        <v>486</v>
      </c>
      <c r="D57" s="13" t="s">
        <v>348</v>
      </c>
      <c r="E57" s="13" t="s">
        <v>3</v>
      </c>
      <c r="F57" s="13" t="s">
        <v>2</v>
      </c>
      <c r="G57" s="52">
        <v>45444</v>
      </c>
      <c r="H57" s="52">
        <v>45626</v>
      </c>
      <c r="I57" s="12">
        <v>85000</v>
      </c>
      <c r="J57" s="12">
        <v>8576.99</v>
      </c>
      <c r="K57" s="12">
        <v>0</v>
      </c>
      <c r="L57" s="12">
        <f t="shared" si="10"/>
        <v>2439.5</v>
      </c>
      <c r="M57" s="12">
        <f t="shared" si="11"/>
        <v>6034.9999999999991</v>
      </c>
      <c r="N57" s="12">
        <f t="shared" si="12"/>
        <v>977.5</v>
      </c>
      <c r="O57" s="12">
        <f t="shared" si="13"/>
        <v>2584</v>
      </c>
      <c r="P57" s="12">
        <f t="shared" si="14"/>
        <v>6026.5</v>
      </c>
      <c r="Q57" s="12"/>
      <c r="R57" s="12">
        <f t="shared" si="15"/>
        <v>18062.5</v>
      </c>
      <c r="S57" s="12">
        <v>0</v>
      </c>
      <c r="T57" s="12">
        <f t="shared" si="16"/>
        <v>13600.49</v>
      </c>
      <c r="U57" s="12">
        <f t="shared" si="17"/>
        <v>13039</v>
      </c>
      <c r="V57" s="12">
        <f t="shared" si="18"/>
        <v>71399.509999999995</v>
      </c>
      <c r="W57" s="58"/>
    </row>
    <row r="58" spans="1:23" s="6" customFormat="1" ht="15" customHeight="1" x14ac:dyDescent="0.2">
      <c r="A58" s="15">
        <f t="shared" si="9"/>
        <v>41</v>
      </c>
      <c r="B58" s="22" t="s">
        <v>342</v>
      </c>
      <c r="C58" s="13" t="s">
        <v>341</v>
      </c>
      <c r="D58" s="48" t="s">
        <v>439</v>
      </c>
      <c r="E58" s="13" t="s">
        <v>3</v>
      </c>
      <c r="F58" s="13" t="s">
        <v>2</v>
      </c>
      <c r="G58" s="52">
        <v>45444</v>
      </c>
      <c r="H58" s="52">
        <v>45626</v>
      </c>
      <c r="I58" s="12">
        <v>85000</v>
      </c>
      <c r="J58" s="12">
        <v>8576.99</v>
      </c>
      <c r="K58" s="12"/>
      <c r="L58" s="12">
        <f t="shared" si="10"/>
        <v>2439.5</v>
      </c>
      <c r="M58" s="12">
        <f t="shared" si="11"/>
        <v>6034.9999999999991</v>
      </c>
      <c r="N58" s="12">
        <f t="shared" si="12"/>
        <v>977.5</v>
      </c>
      <c r="O58" s="12">
        <f t="shared" si="13"/>
        <v>2584</v>
      </c>
      <c r="P58" s="12">
        <f t="shared" si="14"/>
        <v>6026.5</v>
      </c>
      <c r="Q58" s="12"/>
      <c r="R58" s="12">
        <f t="shared" si="15"/>
        <v>18062.5</v>
      </c>
      <c r="S58" s="12"/>
      <c r="T58" s="12">
        <f t="shared" si="16"/>
        <v>13600.49</v>
      </c>
      <c r="U58" s="12">
        <f t="shared" si="17"/>
        <v>13039</v>
      </c>
      <c r="V58" s="12">
        <f t="shared" si="18"/>
        <v>71399.509999999995</v>
      </c>
      <c r="W58" s="58"/>
    </row>
    <row r="59" spans="1:23" s="6" customFormat="1" x14ac:dyDescent="0.2">
      <c r="A59" s="15">
        <f t="shared" si="9"/>
        <v>42</v>
      </c>
      <c r="B59" s="22" t="s">
        <v>292</v>
      </c>
      <c r="C59" s="13" t="s">
        <v>291</v>
      </c>
      <c r="D59" s="13" t="s">
        <v>418</v>
      </c>
      <c r="E59" s="13" t="s">
        <v>3</v>
      </c>
      <c r="F59" s="13" t="s">
        <v>2</v>
      </c>
      <c r="G59" s="52">
        <v>45444</v>
      </c>
      <c r="H59" s="52">
        <v>45626</v>
      </c>
      <c r="I59" s="12">
        <v>112500</v>
      </c>
      <c r="J59" s="12">
        <v>15045.68</v>
      </c>
      <c r="K59" s="12">
        <v>0</v>
      </c>
      <c r="L59" s="12">
        <f t="shared" si="10"/>
        <v>3228.75</v>
      </c>
      <c r="M59" s="12">
        <f t="shared" si="11"/>
        <v>7987.4999999999991</v>
      </c>
      <c r="N59" s="12">
        <f t="shared" si="12"/>
        <v>1293.75</v>
      </c>
      <c r="O59" s="12">
        <f t="shared" si="13"/>
        <v>3420</v>
      </c>
      <c r="P59" s="12">
        <f t="shared" si="14"/>
        <v>7976.2500000000009</v>
      </c>
      <c r="Q59" s="12"/>
      <c r="R59" s="12">
        <f t="shared" si="15"/>
        <v>23906.25</v>
      </c>
      <c r="S59" s="12">
        <v>0</v>
      </c>
      <c r="T59" s="12">
        <f t="shared" si="16"/>
        <v>21694.43</v>
      </c>
      <c r="U59" s="12">
        <f t="shared" si="17"/>
        <v>17257.5</v>
      </c>
      <c r="V59" s="12">
        <f t="shared" si="18"/>
        <v>90805.57</v>
      </c>
      <c r="W59" s="58"/>
    </row>
    <row r="60" spans="1:23" s="6" customFormat="1" x14ac:dyDescent="0.2">
      <c r="A60" s="15">
        <f t="shared" si="9"/>
        <v>43</v>
      </c>
      <c r="B60" s="22" t="s">
        <v>304</v>
      </c>
      <c r="C60" s="13" t="s">
        <v>303</v>
      </c>
      <c r="D60" s="13" t="s">
        <v>466</v>
      </c>
      <c r="E60" s="13" t="s">
        <v>3</v>
      </c>
      <c r="F60" s="13" t="s">
        <v>6</v>
      </c>
      <c r="G60" s="52">
        <v>45444</v>
      </c>
      <c r="H60" s="52">
        <v>45626</v>
      </c>
      <c r="I60" s="12">
        <v>90000</v>
      </c>
      <c r="J60" s="12">
        <v>9753.1200000000008</v>
      </c>
      <c r="K60" s="12">
        <v>0</v>
      </c>
      <c r="L60" s="12">
        <f t="shared" si="10"/>
        <v>2583</v>
      </c>
      <c r="M60" s="12">
        <f t="shared" si="11"/>
        <v>6389.9999999999991</v>
      </c>
      <c r="N60" s="12">
        <f t="shared" si="12"/>
        <v>1035</v>
      </c>
      <c r="O60" s="12">
        <f t="shared" si="13"/>
        <v>2736</v>
      </c>
      <c r="P60" s="12">
        <f t="shared" si="14"/>
        <v>6381</v>
      </c>
      <c r="Q60" s="12"/>
      <c r="R60" s="12">
        <f t="shared" si="15"/>
        <v>19125</v>
      </c>
      <c r="S60" s="12">
        <v>10467.4</v>
      </c>
      <c r="T60" s="12">
        <f t="shared" si="16"/>
        <v>25539.52</v>
      </c>
      <c r="U60" s="12">
        <f t="shared" si="17"/>
        <v>13806</v>
      </c>
      <c r="V60" s="12">
        <f t="shared" si="18"/>
        <v>64460.479999999996</v>
      </c>
      <c r="W60" s="58"/>
    </row>
    <row r="61" spans="1:23" s="6" customFormat="1" x14ac:dyDescent="0.2">
      <c r="A61" s="15">
        <f t="shared" si="9"/>
        <v>44</v>
      </c>
      <c r="B61" s="22" t="s">
        <v>250</v>
      </c>
      <c r="C61" s="13" t="s">
        <v>192</v>
      </c>
      <c r="D61" s="48" t="s">
        <v>424</v>
      </c>
      <c r="E61" s="13" t="s">
        <v>3</v>
      </c>
      <c r="F61" s="13" t="s">
        <v>6</v>
      </c>
      <c r="G61" s="52">
        <v>45444</v>
      </c>
      <c r="H61" s="52">
        <v>45626</v>
      </c>
      <c r="I61" s="12">
        <v>167500</v>
      </c>
      <c r="J61" s="12">
        <v>31370.3</v>
      </c>
      <c r="K61" s="12">
        <v>0</v>
      </c>
      <c r="L61" s="12">
        <f t="shared" si="10"/>
        <v>4807.25</v>
      </c>
      <c r="M61" s="12">
        <f t="shared" si="11"/>
        <v>11892.499999999998</v>
      </c>
      <c r="N61" s="12">
        <f t="shared" si="12"/>
        <v>1926.25</v>
      </c>
      <c r="O61" s="12">
        <f t="shared" si="13"/>
        <v>5092</v>
      </c>
      <c r="P61" s="12">
        <f t="shared" si="14"/>
        <v>11875.75</v>
      </c>
      <c r="Q61" s="12"/>
      <c r="R61" s="12">
        <f t="shared" si="15"/>
        <v>35593.75</v>
      </c>
      <c r="S61" s="12">
        <v>0</v>
      </c>
      <c r="T61" s="12">
        <f t="shared" si="16"/>
        <v>41269.550000000003</v>
      </c>
      <c r="U61" s="12">
        <f t="shared" si="17"/>
        <v>25694.5</v>
      </c>
      <c r="V61" s="12">
        <f t="shared" si="18"/>
        <v>126230.45</v>
      </c>
      <c r="W61" s="58"/>
    </row>
    <row r="62" spans="1:23" s="6" customFormat="1" x14ac:dyDescent="0.2">
      <c r="A62" s="15">
        <f t="shared" si="9"/>
        <v>45</v>
      </c>
      <c r="B62" s="22" t="s">
        <v>339</v>
      </c>
      <c r="C62" s="13" t="s">
        <v>338</v>
      </c>
      <c r="D62" s="13" t="s">
        <v>442</v>
      </c>
      <c r="E62" s="13" t="s">
        <v>3</v>
      </c>
      <c r="F62" s="13" t="s">
        <v>6</v>
      </c>
      <c r="G62" s="52">
        <v>45444</v>
      </c>
      <c r="H62" s="52">
        <v>45626</v>
      </c>
      <c r="I62" s="12">
        <v>55000</v>
      </c>
      <c r="J62" s="12">
        <v>2559.6799999999998</v>
      </c>
      <c r="K62" s="12">
        <v>0</v>
      </c>
      <c r="L62" s="12">
        <f t="shared" si="10"/>
        <v>1578.5</v>
      </c>
      <c r="M62" s="12">
        <f t="shared" si="11"/>
        <v>3904.9999999999995</v>
      </c>
      <c r="N62" s="12">
        <f t="shared" si="12"/>
        <v>632.5</v>
      </c>
      <c r="O62" s="12">
        <f t="shared" si="13"/>
        <v>1672</v>
      </c>
      <c r="P62" s="12">
        <f t="shared" si="14"/>
        <v>3899.5000000000005</v>
      </c>
      <c r="Q62" s="12"/>
      <c r="R62" s="12">
        <f t="shared" si="15"/>
        <v>11687.5</v>
      </c>
      <c r="S62" s="12">
        <v>7403.93</v>
      </c>
      <c r="T62" s="12">
        <f t="shared" si="16"/>
        <v>13214.11</v>
      </c>
      <c r="U62" s="12">
        <f t="shared" si="17"/>
        <v>8437</v>
      </c>
      <c r="V62" s="12">
        <f t="shared" si="18"/>
        <v>41785.89</v>
      </c>
      <c r="W62" s="58"/>
    </row>
    <row r="63" spans="1:23" s="6" customFormat="1" x14ac:dyDescent="0.2">
      <c r="A63" s="15">
        <f t="shared" si="9"/>
        <v>46</v>
      </c>
      <c r="B63" s="22" t="s">
        <v>370</v>
      </c>
      <c r="C63" s="13" t="s">
        <v>485</v>
      </c>
      <c r="D63" s="13" t="s">
        <v>368</v>
      </c>
      <c r="E63" s="13" t="s">
        <v>3</v>
      </c>
      <c r="F63" s="13" t="s">
        <v>6</v>
      </c>
      <c r="G63" s="52">
        <v>45444</v>
      </c>
      <c r="H63" s="52">
        <v>45626</v>
      </c>
      <c r="I63" s="12">
        <v>85000</v>
      </c>
      <c r="J63" s="12">
        <v>8576.99</v>
      </c>
      <c r="K63" s="12">
        <v>0</v>
      </c>
      <c r="L63" s="12">
        <f t="shared" si="10"/>
        <v>2439.5</v>
      </c>
      <c r="M63" s="12">
        <f t="shared" si="11"/>
        <v>6034.9999999999991</v>
      </c>
      <c r="N63" s="12">
        <f t="shared" si="12"/>
        <v>977.5</v>
      </c>
      <c r="O63" s="12">
        <f t="shared" si="13"/>
        <v>2584</v>
      </c>
      <c r="P63" s="12">
        <f t="shared" si="14"/>
        <v>6026.5</v>
      </c>
      <c r="Q63" s="12"/>
      <c r="R63" s="12">
        <f t="shared" si="15"/>
        <v>18062.5</v>
      </c>
      <c r="S63" s="12">
        <v>0</v>
      </c>
      <c r="T63" s="12">
        <f t="shared" si="16"/>
        <v>13600.49</v>
      </c>
      <c r="U63" s="12">
        <f t="shared" si="17"/>
        <v>13039</v>
      </c>
      <c r="V63" s="12">
        <f t="shared" si="18"/>
        <v>71399.509999999995</v>
      </c>
      <c r="W63" s="58"/>
    </row>
    <row r="64" spans="1:23" s="6" customFormat="1" x14ac:dyDescent="0.2">
      <c r="A64" s="15">
        <f t="shared" si="9"/>
        <v>47</v>
      </c>
      <c r="B64" s="22" t="s">
        <v>347</v>
      </c>
      <c r="C64" s="13" t="s">
        <v>346</v>
      </c>
      <c r="D64" s="13" t="s">
        <v>436</v>
      </c>
      <c r="E64" s="13" t="s">
        <v>3</v>
      </c>
      <c r="F64" s="13" t="s">
        <v>6</v>
      </c>
      <c r="G64" s="52">
        <v>45444</v>
      </c>
      <c r="H64" s="52">
        <v>45626</v>
      </c>
      <c r="I64" s="12">
        <v>80000</v>
      </c>
      <c r="J64" s="12">
        <v>6972</v>
      </c>
      <c r="K64" s="12">
        <v>0</v>
      </c>
      <c r="L64" s="12">
        <f t="shared" si="10"/>
        <v>2296</v>
      </c>
      <c r="M64" s="12">
        <f t="shared" si="11"/>
        <v>5679.9999999999991</v>
      </c>
      <c r="N64" s="12">
        <f t="shared" si="12"/>
        <v>920</v>
      </c>
      <c r="O64" s="12">
        <f t="shared" si="13"/>
        <v>2432</v>
      </c>
      <c r="P64" s="12">
        <f t="shared" si="14"/>
        <v>5672</v>
      </c>
      <c r="Q64" s="12">
        <v>1715.46</v>
      </c>
      <c r="R64" s="12">
        <f t="shared" si="15"/>
        <v>17000</v>
      </c>
      <c r="S64" s="12">
        <v>0</v>
      </c>
      <c r="T64" s="12">
        <f t="shared" si="16"/>
        <v>13415.46</v>
      </c>
      <c r="U64" s="12">
        <f t="shared" si="17"/>
        <v>12272</v>
      </c>
      <c r="V64" s="12">
        <f t="shared" si="18"/>
        <v>66584.540000000008</v>
      </c>
      <c r="W64" s="58"/>
    </row>
    <row r="65" spans="1:23" s="6" customFormat="1" x14ac:dyDescent="0.2">
      <c r="A65" s="15">
        <f t="shared" si="9"/>
        <v>48</v>
      </c>
      <c r="B65" s="22" t="s">
        <v>295</v>
      </c>
      <c r="C65" s="13" t="s">
        <v>298</v>
      </c>
      <c r="D65" s="13" t="s">
        <v>297</v>
      </c>
      <c r="E65" s="13" t="s">
        <v>3</v>
      </c>
      <c r="F65" s="13" t="s">
        <v>6</v>
      </c>
      <c r="G65" s="52">
        <v>45444</v>
      </c>
      <c r="H65" s="52">
        <v>45626</v>
      </c>
      <c r="I65" s="12">
        <v>85000</v>
      </c>
      <c r="J65" s="12">
        <v>8576.99</v>
      </c>
      <c r="K65" s="12">
        <v>0</v>
      </c>
      <c r="L65" s="12">
        <f t="shared" si="10"/>
        <v>2439.5</v>
      </c>
      <c r="M65" s="12">
        <f t="shared" si="11"/>
        <v>6034.9999999999991</v>
      </c>
      <c r="N65" s="12">
        <f t="shared" si="12"/>
        <v>977.5</v>
      </c>
      <c r="O65" s="12">
        <f t="shared" si="13"/>
        <v>2584</v>
      </c>
      <c r="P65" s="12">
        <f t="shared" si="14"/>
        <v>6026.5</v>
      </c>
      <c r="Q65" s="12"/>
      <c r="R65" s="12">
        <f t="shared" si="15"/>
        <v>18062.5</v>
      </c>
      <c r="S65" s="12">
        <v>0</v>
      </c>
      <c r="T65" s="12">
        <f t="shared" si="16"/>
        <v>13600.49</v>
      </c>
      <c r="U65" s="12">
        <f t="shared" si="17"/>
        <v>13039</v>
      </c>
      <c r="V65" s="12">
        <f t="shared" si="18"/>
        <v>71399.509999999995</v>
      </c>
      <c r="W65" s="58"/>
    </row>
    <row r="66" spans="1:23" s="6" customFormat="1" x14ac:dyDescent="0.2">
      <c r="A66" s="15">
        <f t="shared" si="9"/>
        <v>49</v>
      </c>
      <c r="B66" s="22" t="s">
        <v>290</v>
      </c>
      <c r="C66" s="13" t="s">
        <v>523</v>
      </c>
      <c r="D66" s="13" t="s">
        <v>524</v>
      </c>
      <c r="E66" s="13" t="s">
        <v>3</v>
      </c>
      <c r="F66" s="13" t="s">
        <v>2</v>
      </c>
      <c r="G66" s="52">
        <v>45444</v>
      </c>
      <c r="H66" s="52">
        <v>45626</v>
      </c>
      <c r="I66" s="12">
        <v>55000</v>
      </c>
      <c r="J66" s="12">
        <v>2559.6799999999998</v>
      </c>
      <c r="K66" s="12"/>
      <c r="L66" s="12">
        <f t="shared" si="10"/>
        <v>1578.5</v>
      </c>
      <c r="M66" s="12">
        <f t="shared" si="11"/>
        <v>3904.9999999999995</v>
      </c>
      <c r="N66" s="12">
        <f t="shared" si="12"/>
        <v>632.5</v>
      </c>
      <c r="O66" s="12">
        <f t="shared" si="13"/>
        <v>1672</v>
      </c>
      <c r="P66" s="12">
        <f t="shared" si="14"/>
        <v>3899.5000000000005</v>
      </c>
      <c r="Q66" s="12"/>
      <c r="R66" s="12">
        <f t="shared" si="15"/>
        <v>11687.5</v>
      </c>
      <c r="S66" s="12"/>
      <c r="T66" s="12">
        <f t="shared" si="16"/>
        <v>5810.18</v>
      </c>
      <c r="U66" s="12">
        <f t="shared" si="17"/>
        <v>8437</v>
      </c>
      <c r="V66" s="12">
        <f t="shared" si="18"/>
        <v>49189.82</v>
      </c>
      <c r="W66" s="58"/>
    </row>
    <row r="67" spans="1:23" s="6" customFormat="1" x14ac:dyDescent="0.2">
      <c r="A67" s="15">
        <f t="shared" si="9"/>
        <v>50</v>
      </c>
      <c r="B67" s="22" t="s">
        <v>339</v>
      </c>
      <c r="C67" s="13" t="s">
        <v>487</v>
      </c>
      <c r="D67" s="13" t="s">
        <v>466</v>
      </c>
      <c r="E67" s="13" t="s">
        <v>3</v>
      </c>
      <c r="F67" s="13" t="s">
        <v>6</v>
      </c>
      <c r="G67" s="52">
        <v>45444</v>
      </c>
      <c r="H67" s="52">
        <v>45626</v>
      </c>
      <c r="I67" s="12">
        <v>90000</v>
      </c>
      <c r="J67" s="12">
        <v>9753.1200000000008</v>
      </c>
      <c r="K67" s="12">
        <v>0</v>
      </c>
      <c r="L67" s="12">
        <f t="shared" si="10"/>
        <v>2583</v>
      </c>
      <c r="M67" s="12">
        <f t="shared" si="11"/>
        <v>6389.9999999999991</v>
      </c>
      <c r="N67" s="12">
        <f t="shared" si="12"/>
        <v>1035</v>
      </c>
      <c r="O67" s="12">
        <f t="shared" si="13"/>
        <v>2736</v>
      </c>
      <c r="P67" s="12">
        <f t="shared" si="14"/>
        <v>6381</v>
      </c>
      <c r="Q67" s="12"/>
      <c r="R67" s="12">
        <f t="shared" si="15"/>
        <v>19125</v>
      </c>
      <c r="S67" s="12">
        <v>10981.3</v>
      </c>
      <c r="T67" s="12">
        <f t="shared" si="16"/>
        <v>26053.42</v>
      </c>
      <c r="U67" s="12">
        <f t="shared" si="17"/>
        <v>13806</v>
      </c>
      <c r="V67" s="12">
        <f t="shared" si="18"/>
        <v>63946.58</v>
      </c>
      <c r="W67" s="58"/>
    </row>
    <row r="68" spans="1:23" s="6" customFormat="1" x14ac:dyDescent="0.2">
      <c r="A68" s="15">
        <f t="shared" si="9"/>
        <v>51</v>
      </c>
      <c r="B68" s="22" t="s">
        <v>310</v>
      </c>
      <c r="C68" s="13" t="s">
        <v>311</v>
      </c>
      <c r="D68" s="13" t="s">
        <v>61</v>
      </c>
      <c r="E68" s="13" t="s">
        <v>3</v>
      </c>
      <c r="F68" s="13" t="s">
        <v>6</v>
      </c>
      <c r="G68" s="52">
        <v>45444</v>
      </c>
      <c r="H68" s="52">
        <v>45626</v>
      </c>
      <c r="I68" s="12">
        <v>80000</v>
      </c>
      <c r="J68" s="12">
        <v>7400.87</v>
      </c>
      <c r="K68" s="12">
        <v>0</v>
      </c>
      <c r="L68" s="12">
        <f t="shared" si="10"/>
        <v>2296</v>
      </c>
      <c r="M68" s="12">
        <f t="shared" si="11"/>
        <v>5679.9999999999991</v>
      </c>
      <c r="N68" s="12">
        <f t="shared" si="12"/>
        <v>920</v>
      </c>
      <c r="O68" s="12">
        <f t="shared" si="13"/>
        <v>2432</v>
      </c>
      <c r="P68" s="12">
        <f t="shared" si="14"/>
        <v>5672</v>
      </c>
      <c r="Q68" s="12"/>
      <c r="R68" s="12">
        <f t="shared" si="15"/>
        <v>17000</v>
      </c>
      <c r="S68" s="12">
        <v>9466</v>
      </c>
      <c r="T68" s="12">
        <f t="shared" si="16"/>
        <v>21594.87</v>
      </c>
      <c r="U68" s="12">
        <f t="shared" si="17"/>
        <v>12272</v>
      </c>
      <c r="V68" s="12">
        <f t="shared" si="18"/>
        <v>58405.130000000005</v>
      </c>
      <c r="W68" s="58"/>
    </row>
    <row r="69" spans="1:23" s="6" customFormat="1" x14ac:dyDescent="0.2">
      <c r="A69" s="15">
        <f t="shared" si="9"/>
        <v>52</v>
      </c>
      <c r="B69" s="22" t="s">
        <v>310</v>
      </c>
      <c r="C69" s="13" t="s">
        <v>312</v>
      </c>
      <c r="D69" s="13" t="s">
        <v>302</v>
      </c>
      <c r="E69" s="13" t="s">
        <v>3</v>
      </c>
      <c r="F69" s="13" t="s">
        <v>6</v>
      </c>
      <c r="G69" s="52">
        <v>45444</v>
      </c>
      <c r="H69" s="52">
        <v>45626</v>
      </c>
      <c r="I69" s="12">
        <v>80000</v>
      </c>
      <c r="J69" s="12">
        <v>7400.87</v>
      </c>
      <c r="K69" s="12">
        <v>0</v>
      </c>
      <c r="L69" s="12">
        <f t="shared" si="10"/>
        <v>2296</v>
      </c>
      <c r="M69" s="12">
        <f t="shared" si="11"/>
        <v>5679.9999999999991</v>
      </c>
      <c r="N69" s="12">
        <f t="shared" si="12"/>
        <v>920</v>
      </c>
      <c r="O69" s="12">
        <f t="shared" si="13"/>
        <v>2432</v>
      </c>
      <c r="P69" s="12">
        <f t="shared" si="14"/>
        <v>5672</v>
      </c>
      <c r="Q69" s="12"/>
      <c r="R69" s="12">
        <f t="shared" si="15"/>
        <v>17000</v>
      </c>
      <c r="S69" s="12">
        <v>1401.4</v>
      </c>
      <c r="T69" s="12">
        <f t="shared" si="16"/>
        <v>13530.27</v>
      </c>
      <c r="U69" s="12">
        <f t="shared" si="17"/>
        <v>12272</v>
      </c>
      <c r="V69" s="12">
        <f t="shared" si="18"/>
        <v>66469.73</v>
      </c>
      <c r="W69" s="58"/>
    </row>
    <row r="70" spans="1:23" s="6" customFormat="1" ht="12" customHeight="1" x14ac:dyDescent="0.2">
      <c r="A70" s="15">
        <f t="shared" si="9"/>
        <v>53</v>
      </c>
      <c r="B70" s="22" t="s">
        <v>372</v>
      </c>
      <c r="C70" s="10" t="s">
        <v>419</v>
      </c>
      <c r="D70" s="10" t="s">
        <v>420</v>
      </c>
      <c r="E70" s="13" t="s">
        <v>3</v>
      </c>
      <c r="F70" s="13" t="s">
        <v>6</v>
      </c>
      <c r="G70" s="52">
        <v>45444</v>
      </c>
      <c r="H70" s="52">
        <v>45626</v>
      </c>
      <c r="I70" s="12">
        <v>90000</v>
      </c>
      <c r="J70" s="12">
        <v>8895.39</v>
      </c>
      <c r="K70" s="12">
        <v>0</v>
      </c>
      <c r="L70" s="12">
        <f t="shared" si="10"/>
        <v>2583</v>
      </c>
      <c r="M70" s="12">
        <f t="shared" si="11"/>
        <v>6389.9999999999991</v>
      </c>
      <c r="N70" s="12">
        <f t="shared" si="12"/>
        <v>1035</v>
      </c>
      <c r="O70" s="12">
        <f t="shared" si="13"/>
        <v>2736</v>
      </c>
      <c r="P70" s="12">
        <f t="shared" si="14"/>
        <v>6381</v>
      </c>
      <c r="Q70" s="12">
        <f>1715.46*2</f>
        <v>3430.92</v>
      </c>
      <c r="R70" s="12">
        <f t="shared" si="15"/>
        <v>19125</v>
      </c>
      <c r="S70" s="12"/>
      <c r="T70" s="12">
        <f t="shared" si="16"/>
        <v>17645.309999999998</v>
      </c>
      <c r="U70" s="12">
        <f t="shared" si="17"/>
        <v>13806</v>
      </c>
      <c r="V70" s="12">
        <f t="shared" si="18"/>
        <v>72354.69</v>
      </c>
      <c r="W70" s="58"/>
    </row>
    <row r="71" spans="1:23" s="6" customFormat="1" ht="12" customHeight="1" x14ac:dyDescent="0.2">
      <c r="A71" s="15">
        <f t="shared" si="9"/>
        <v>54</v>
      </c>
      <c r="B71" s="22" t="s">
        <v>285</v>
      </c>
      <c r="C71" s="13" t="s">
        <v>186</v>
      </c>
      <c r="D71" s="13" t="s">
        <v>412</v>
      </c>
      <c r="E71" s="13" t="s">
        <v>3</v>
      </c>
      <c r="F71" s="13" t="s">
        <v>6</v>
      </c>
      <c r="G71" s="52">
        <v>45444</v>
      </c>
      <c r="H71" s="52">
        <v>45626</v>
      </c>
      <c r="I71" s="12">
        <v>97500</v>
      </c>
      <c r="J71" s="12">
        <v>11517.31</v>
      </c>
      <c r="K71" s="12">
        <v>0</v>
      </c>
      <c r="L71" s="12">
        <f t="shared" si="10"/>
        <v>2798.25</v>
      </c>
      <c r="M71" s="12">
        <f t="shared" si="11"/>
        <v>6922.4999999999991</v>
      </c>
      <c r="N71" s="12">
        <f t="shared" si="12"/>
        <v>1121.25</v>
      </c>
      <c r="O71" s="12">
        <f t="shared" si="13"/>
        <v>2964</v>
      </c>
      <c r="P71" s="12">
        <f t="shared" si="14"/>
        <v>6912.7500000000009</v>
      </c>
      <c r="Q71" s="12"/>
      <c r="R71" s="12">
        <f t="shared" si="15"/>
        <v>20718.75</v>
      </c>
      <c r="S71" s="12">
        <v>0</v>
      </c>
      <c r="T71" s="12">
        <f t="shared" si="16"/>
        <v>17279.559999999998</v>
      </c>
      <c r="U71" s="12">
        <f t="shared" si="17"/>
        <v>14956.5</v>
      </c>
      <c r="V71" s="12">
        <f t="shared" si="18"/>
        <v>80220.44</v>
      </c>
      <c r="W71" s="58"/>
    </row>
    <row r="72" spans="1:23" s="6" customFormat="1" x14ac:dyDescent="0.2">
      <c r="A72" s="15">
        <f t="shared" si="9"/>
        <v>55</v>
      </c>
      <c r="B72" s="22" t="s">
        <v>352</v>
      </c>
      <c r="C72" s="13" t="s">
        <v>479</v>
      </c>
      <c r="D72" s="13" t="s">
        <v>432</v>
      </c>
      <c r="E72" s="13" t="s">
        <v>3</v>
      </c>
      <c r="F72" s="13" t="s">
        <v>6</v>
      </c>
      <c r="G72" s="52">
        <v>45444</v>
      </c>
      <c r="H72" s="52">
        <v>45626</v>
      </c>
      <c r="I72" s="12">
        <v>80000</v>
      </c>
      <c r="J72" s="12">
        <v>7400.87</v>
      </c>
      <c r="K72" s="12">
        <v>0</v>
      </c>
      <c r="L72" s="12">
        <f t="shared" si="10"/>
        <v>2296</v>
      </c>
      <c r="M72" s="12">
        <f t="shared" si="11"/>
        <v>5679.9999999999991</v>
      </c>
      <c r="N72" s="12">
        <f t="shared" si="12"/>
        <v>920</v>
      </c>
      <c r="O72" s="12">
        <f t="shared" si="13"/>
        <v>2432</v>
      </c>
      <c r="P72" s="12">
        <f t="shared" si="14"/>
        <v>5672</v>
      </c>
      <c r="Q72" s="12"/>
      <c r="R72" s="12">
        <f t="shared" si="15"/>
        <v>17000</v>
      </c>
      <c r="S72" s="12">
        <v>0</v>
      </c>
      <c r="T72" s="12">
        <f t="shared" si="16"/>
        <v>12128.869999999999</v>
      </c>
      <c r="U72" s="12">
        <f t="shared" si="17"/>
        <v>12272</v>
      </c>
      <c r="V72" s="12">
        <f t="shared" si="18"/>
        <v>67871.13</v>
      </c>
      <c r="W72" s="58"/>
    </row>
    <row r="73" spans="1:23" s="6" customFormat="1" x14ac:dyDescent="0.2">
      <c r="A73" s="15">
        <f t="shared" si="9"/>
        <v>56</v>
      </c>
      <c r="B73" s="22" t="s">
        <v>328</v>
      </c>
      <c r="C73" s="13" t="s">
        <v>164</v>
      </c>
      <c r="D73" s="13" t="s">
        <v>433</v>
      </c>
      <c r="E73" s="13" t="s">
        <v>3</v>
      </c>
      <c r="F73" s="13" t="s">
        <v>6</v>
      </c>
      <c r="G73" s="52">
        <v>45444</v>
      </c>
      <c r="H73" s="52">
        <v>45626</v>
      </c>
      <c r="I73" s="12">
        <v>90000</v>
      </c>
      <c r="J73" s="12">
        <v>15680.79</v>
      </c>
      <c r="K73" s="12">
        <v>0</v>
      </c>
      <c r="L73" s="12">
        <f t="shared" si="10"/>
        <v>2583</v>
      </c>
      <c r="M73" s="12">
        <f t="shared" si="11"/>
        <v>6389.9999999999991</v>
      </c>
      <c r="N73" s="12">
        <f t="shared" si="12"/>
        <v>1035</v>
      </c>
      <c r="O73" s="12">
        <f t="shared" si="13"/>
        <v>2736</v>
      </c>
      <c r="P73" s="12">
        <f t="shared" si="14"/>
        <v>6381</v>
      </c>
      <c r="Q73" s="12"/>
      <c r="R73" s="12">
        <f t="shared" si="15"/>
        <v>19125</v>
      </c>
      <c r="S73" s="12">
        <v>0</v>
      </c>
      <c r="T73" s="12">
        <f t="shared" si="16"/>
        <v>20999.79</v>
      </c>
      <c r="U73" s="12">
        <f t="shared" si="17"/>
        <v>13806</v>
      </c>
      <c r="V73" s="12">
        <f t="shared" si="18"/>
        <v>69000.209999999992</v>
      </c>
      <c r="W73" s="58"/>
    </row>
    <row r="74" spans="1:23" s="6" customFormat="1" x14ac:dyDescent="0.2">
      <c r="A74" s="15">
        <f t="shared" si="9"/>
        <v>57</v>
      </c>
      <c r="B74" s="22" t="s">
        <v>372</v>
      </c>
      <c r="C74" s="13" t="s">
        <v>374</v>
      </c>
      <c r="D74" s="13" t="s">
        <v>373</v>
      </c>
      <c r="E74" s="13" t="s">
        <v>3</v>
      </c>
      <c r="F74" s="13" t="s">
        <v>6</v>
      </c>
      <c r="G74" s="52">
        <v>45536</v>
      </c>
      <c r="H74" s="52">
        <v>45689</v>
      </c>
      <c r="I74" s="12">
        <v>80000</v>
      </c>
      <c r="J74" s="12">
        <v>6972</v>
      </c>
      <c r="K74" s="12">
        <v>0</v>
      </c>
      <c r="L74" s="12">
        <f t="shared" si="10"/>
        <v>2296</v>
      </c>
      <c r="M74" s="12">
        <f t="shared" si="11"/>
        <v>5679.9999999999991</v>
      </c>
      <c r="N74" s="12">
        <f t="shared" si="12"/>
        <v>920</v>
      </c>
      <c r="O74" s="12">
        <f t="shared" si="13"/>
        <v>2432</v>
      </c>
      <c r="P74" s="12">
        <f t="shared" si="14"/>
        <v>5672</v>
      </c>
      <c r="Q74" s="12">
        <v>1715.46</v>
      </c>
      <c r="R74" s="12">
        <f t="shared" si="15"/>
        <v>17000</v>
      </c>
      <c r="S74" s="12">
        <v>6966</v>
      </c>
      <c r="T74" s="12">
        <f t="shared" si="16"/>
        <v>20381.46</v>
      </c>
      <c r="U74" s="12">
        <f t="shared" si="17"/>
        <v>12272</v>
      </c>
      <c r="V74" s="12">
        <f t="shared" si="18"/>
        <v>59618.54</v>
      </c>
      <c r="W74" s="58"/>
    </row>
    <row r="75" spans="1:23" s="6" customFormat="1" x14ac:dyDescent="0.2">
      <c r="A75" s="15">
        <f t="shared" si="9"/>
        <v>58</v>
      </c>
      <c r="B75" s="22" t="s">
        <v>342</v>
      </c>
      <c r="C75" s="13" t="s">
        <v>344</v>
      </c>
      <c r="D75" s="48" t="s">
        <v>576</v>
      </c>
      <c r="E75" s="13" t="s">
        <v>3</v>
      </c>
      <c r="F75" s="13" t="s">
        <v>6</v>
      </c>
      <c r="G75" s="52">
        <v>45323</v>
      </c>
      <c r="H75" s="52">
        <v>45504</v>
      </c>
      <c r="I75" s="12">
        <v>155000</v>
      </c>
      <c r="J75" s="12">
        <v>25042.74</v>
      </c>
      <c r="K75" s="12">
        <v>0</v>
      </c>
      <c r="L75" s="12">
        <f t="shared" si="10"/>
        <v>4448.5</v>
      </c>
      <c r="M75" s="12">
        <f t="shared" si="11"/>
        <v>11004.999999999998</v>
      </c>
      <c r="N75" s="12">
        <f t="shared" si="12"/>
        <v>1782.5</v>
      </c>
      <c r="O75" s="12">
        <f t="shared" si="13"/>
        <v>4712</v>
      </c>
      <c r="P75" s="12">
        <f t="shared" si="14"/>
        <v>10989.5</v>
      </c>
      <c r="Q75" s="12"/>
      <c r="R75" s="12">
        <f t="shared" si="15"/>
        <v>32937.5</v>
      </c>
      <c r="S75" s="12">
        <v>3052.8</v>
      </c>
      <c r="T75" s="12">
        <f t="shared" si="16"/>
        <v>37256.04</v>
      </c>
      <c r="U75" s="12">
        <f t="shared" si="17"/>
        <v>23777</v>
      </c>
      <c r="V75" s="12">
        <f t="shared" si="18"/>
        <v>117743.95999999999</v>
      </c>
      <c r="W75" s="58"/>
    </row>
    <row r="76" spans="1:23" s="6" customFormat="1" ht="12" customHeight="1" x14ac:dyDescent="0.2">
      <c r="A76" s="15">
        <f t="shared" si="9"/>
        <v>59</v>
      </c>
      <c r="B76" s="22" t="s">
        <v>370</v>
      </c>
      <c r="C76" s="13" t="s">
        <v>444</v>
      </c>
      <c r="D76" s="13" t="s">
        <v>368</v>
      </c>
      <c r="E76" s="13" t="s">
        <v>3</v>
      </c>
      <c r="F76" s="13" t="s">
        <v>6</v>
      </c>
      <c r="G76" s="52">
        <v>45323</v>
      </c>
      <c r="H76" s="52">
        <v>45504</v>
      </c>
      <c r="I76" s="12">
        <v>85000</v>
      </c>
      <c r="J76" s="12">
        <v>7354.37</v>
      </c>
      <c r="K76" s="12"/>
      <c r="L76" s="12">
        <f t="shared" si="10"/>
        <v>2439.5</v>
      </c>
      <c r="M76" s="12">
        <f t="shared" si="11"/>
        <v>6034.9999999999991</v>
      </c>
      <c r="N76" s="12">
        <f t="shared" si="12"/>
        <v>977.5</v>
      </c>
      <c r="O76" s="12">
        <f t="shared" si="13"/>
        <v>2584</v>
      </c>
      <c r="P76" s="12">
        <f t="shared" si="14"/>
        <v>6026.5</v>
      </c>
      <c r="Q76" s="12"/>
      <c r="R76" s="12">
        <f t="shared" si="15"/>
        <v>18062.5</v>
      </c>
      <c r="S76" s="12">
        <v>0</v>
      </c>
      <c r="T76" s="12">
        <f t="shared" si="16"/>
        <v>12377.869999999999</v>
      </c>
      <c r="U76" s="12">
        <f t="shared" si="17"/>
        <v>13039</v>
      </c>
      <c r="V76" s="12">
        <f t="shared" si="18"/>
        <v>72622.13</v>
      </c>
      <c r="W76" s="58"/>
    </row>
    <row r="77" spans="1:23" s="6" customFormat="1" x14ac:dyDescent="0.2">
      <c r="A77" s="15">
        <f t="shared" si="9"/>
        <v>60</v>
      </c>
      <c r="B77" s="22" t="s">
        <v>443</v>
      </c>
      <c r="C77" s="13" t="s">
        <v>437</v>
      </c>
      <c r="D77" s="48" t="s">
        <v>578</v>
      </c>
      <c r="E77" s="13" t="s">
        <v>3</v>
      </c>
      <c r="F77" s="13" t="s">
        <v>6</v>
      </c>
      <c r="G77" s="52">
        <v>45444</v>
      </c>
      <c r="H77" s="52">
        <v>45626</v>
      </c>
      <c r="I77" s="12">
        <v>90000</v>
      </c>
      <c r="J77" s="12">
        <v>9753.1200000000008</v>
      </c>
      <c r="K77" s="12">
        <v>0</v>
      </c>
      <c r="L77" s="12">
        <f t="shared" si="10"/>
        <v>2583</v>
      </c>
      <c r="M77" s="12">
        <f t="shared" si="11"/>
        <v>6389.9999999999991</v>
      </c>
      <c r="N77" s="12">
        <f t="shared" si="12"/>
        <v>1035</v>
      </c>
      <c r="O77" s="12">
        <f t="shared" si="13"/>
        <v>2736</v>
      </c>
      <c r="P77" s="12">
        <f t="shared" si="14"/>
        <v>6381</v>
      </c>
      <c r="Q77" s="12"/>
      <c r="R77" s="12">
        <f t="shared" si="15"/>
        <v>19125</v>
      </c>
      <c r="S77" s="12">
        <v>5017.3999999999996</v>
      </c>
      <c r="T77" s="12">
        <f t="shared" si="16"/>
        <v>20089.52</v>
      </c>
      <c r="U77" s="12">
        <f t="shared" si="17"/>
        <v>13806</v>
      </c>
      <c r="V77" s="12">
        <f t="shared" si="18"/>
        <v>69910.48</v>
      </c>
      <c r="W77" s="58"/>
    </row>
    <row r="78" spans="1:23" s="6" customFormat="1" x14ac:dyDescent="0.2">
      <c r="A78" s="15">
        <f t="shared" si="9"/>
        <v>61</v>
      </c>
      <c r="B78" s="22" t="s">
        <v>366</v>
      </c>
      <c r="C78" s="13" t="s">
        <v>367</v>
      </c>
      <c r="D78" s="13" t="s">
        <v>423</v>
      </c>
      <c r="E78" s="13" t="s">
        <v>3</v>
      </c>
      <c r="F78" s="13" t="s">
        <v>2</v>
      </c>
      <c r="G78" s="52">
        <v>45444</v>
      </c>
      <c r="H78" s="52">
        <v>45626</v>
      </c>
      <c r="I78" s="12">
        <v>142500</v>
      </c>
      <c r="J78" s="12">
        <v>22102.43</v>
      </c>
      <c r="K78" s="12">
        <v>0</v>
      </c>
      <c r="L78" s="12">
        <f t="shared" si="10"/>
        <v>4089.75</v>
      </c>
      <c r="M78" s="12">
        <f t="shared" si="11"/>
        <v>10117.5</v>
      </c>
      <c r="N78" s="12">
        <f t="shared" si="12"/>
        <v>1638.75</v>
      </c>
      <c r="O78" s="12">
        <f t="shared" si="13"/>
        <v>4332</v>
      </c>
      <c r="P78" s="12">
        <f t="shared" si="14"/>
        <v>10103.25</v>
      </c>
      <c r="Q78" s="12"/>
      <c r="R78" s="12">
        <f t="shared" si="15"/>
        <v>30281.25</v>
      </c>
      <c r="S78" s="12">
        <v>0</v>
      </c>
      <c r="T78" s="12">
        <f t="shared" si="16"/>
        <v>30524.18</v>
      </c>
      <c r="U78" s="12">
        <f t="shared" si="17"/>
        <v>21859.5</v>
      </c>
      <c r="V78" s="12">
        <f t="shared" si="18"/>
        <v>111975.82</v>
      </c>
      <c r="W78" s="58"/>
    </row>
    <row r="79" spans="1:23" s="6" customFormat="1" x14ac:dyDescent="0.2">
      <c r="A79" s="15">
        <f t="shared" si="9"/>
        <v>62</v>
      </c>
      <c r="B79" s="22" t="s">
        <v>328</v>
      </c>
      <c r="C79" s="13" t="s">
        <v>170</v>
      </c>
      <c r="D79" s="13" t="s">
        <v>330</v>
      </c>
      <c r="E79" s="13" t="s">
        <v>3</v>
      </c>
      <c r="F79" s="13" t="s">
        <v>6</v>
      </c>
      <c r="G79" s="52">
        <v>45444</v>
      </c>
      <c r="H79" s="52">
        <v>45626</v>
      </c>
      <c r="I79" s="12">
        <v>90000</v>
      </c>
      <c r="J79" s="12">
        <v>12575.82</v>
      </c>
      <c r="K79" s="12">
        <v>0</v>
      </c>
      <c r="L79" s="12">
        <f t="shared" si="10"/>
        <v>2583</v>
      </c>
      <c r="M79" s="12">
        <f t="shared" si="11"/>
        <v>6389.9999999999991</v>
      </c>
      <c r="N79" s="12">
        <f t="shared" si="12"/>
        <v>1035</v>
      </c>
      <c r="O79" s="12">
        <f t="shared" si="13"/>
        <v>2736</v>
      </c>
      <c r="P79" s="12">
        <f t="shared" si="14"/>
        <v>6381</v>
      </c>
      <c r="Q79" s="12"/>
      <c r="R79" s="12">
        <f t="shared" si="15"/>
        <v>19125</v>
      </c>
      <c r="S79" s="12">
        <v>0</v>
      </c>
      <c r="T79" s="12">
        <f t="shared" si="16"/>
        <v>17894.82</v>
      </c>
      <c r="U79" s="12">
        <f t="shared" si="17"/>
        <v>13806</v>
      </c>
      <c r="V79" s="12">
        <f t="shared" si="18"/>
        <v>72105.179999999993</v>
      </c>
      <c r="W79" s="58"/>
    </row>
    <row r="80" spans="1:23" s="6" customFormat="1" ht="12" customHeight="1" x14ac:dyDescent="0.2">
      <c r="A80" s="15">
        <f t="shared" si="9"/>
        <v>63</v>
      </c>
      <c r="B80" s="22" t="s">
        <v>528</v>
      </c>
      <c r="C80" s="13" t="s">
        <v>323</v>
      </c>
      <c r="D80" s="10" t="s">
        <v>420</v>
      </c>
      <c r="E80" s="13" t="s">
        <v>3</v>
      </c>
      <c r="F80" s="13" t="s">
        <v>6</v>
      </c>
      <c r="G80" s="52">
        <v>45444</v>
      </c>
      <c r="H80" s="52">
        <v>45626</v>
      </c>
      <c r="I80" s="12">
        <v>90000</v>
      </c>
      <c r="J80" s="12">
        <v>9753.1200000000008</v>
      </c>
      <c r="K80" s="12">
        <v>0</v>
      </c>
      <c r="L80" s="12">
        <f t="shared" si="10"/>
        <v>2583</v>
      </c>
      <c r="M80" s="12">
        <f t="shared" si="11"/>
        <v>6389.9999999999991</v>
      </c>
      <c r="N80" s="12">
        <f t="shared" si="12"/>
        <v>1035</v>
      </c>
      <c r="O80" s="12">
        <f t="shared" si="13"/>
        <v>2736</v>
      </c>
      <c r="P80" s="12">
        <f t="shared" si="14"/>
        <v>6381</v>
      </c>
      <c r="Q80" s="12"/>
      <c r="R80" s="12">
        <f t="shared" si="15"/>
        <v>19125</v>
      </c>
      <c r="S80" s="12">
        <v>0</v>
      </c>
      <c r="T80" s="12">
        <f t="shared" si="16"/>
        <v>15072.12</v>
      </c>
      <c r="U80" s="12">
        <f t="shared" si="17"/>
        <v>13806</v>
      </c>
      <c r="V80" s="12">
        <f t="shared" si="18"/>
        <v>74927.88</v>
      </c>
      <c r="W80" s="58"/>
    </row>
    <row r="81" spans="1:23" s="6" customFormat="1" x14ac:dyDescent="0.2">
      <c r="A81" s="15">
        <f t="shared" si="9"/>
        <v>64</v>
      </c>
      <c r="B81" s="22" t="s">
        <v>295</v>
      </c>
      <c r="C81" s="13" t="s">
        <v>296</v>
      </c>
      <c r="D81" s="13" t="s">
        <v>415</v>
      </c>
      <c r="E81" s="13" t="s">
        <v>3</v>
      </c>
      <c r="F81" s="13" t="s">
        <v>6</v>
      </c>
      <c r="G81" s="52">
        <v>45444</v>
      </c>
      <c r="H81" s="52">
        <v>45626</v>
      </c>
      <c r="I81" s="12">
        <v>112500</v>
      </c>
      <c r="J81" s="12">
        <v>15045.68</v>
      </c>
      <c r="K81" s="12">
        <v>0</v>
      </c>
      <c r="L81" s="12">
        <f t="shared" si="10"/>
        <v>3228.75</v>
      </c>
      <c r="M81" s="12">
        <f t="shared" si="11"/>
        <v>7987.4999999999991</v>
      </c>
      <c r="N81" s="12">
        <f t="shared" si="12"/>
        <v>1293.75</v>
      </c>
      <c r="O81" s="12">
        <f t="shared" si="13"/>
        <v>3420</v>
      </c>
      <c r="P81" s="12">
        <f t="shared" si="14"/>
        <v>7976.2500000000009</v>
      </c>
      <c r="Q81" s="12"/>
      <c r="R81" s="12">
        <f t="shared" si="15"/>
        <v>23906.25</v>
      </c>
      <c r="S81" s="12">
        <v>0</v>
      </c>
      <c r="T81" s="12">
        <f t="shared" si="16"/>
        <v>21694.43</v>
      </c>
      <c r="U81" s="12">
        <f t="shared" si="17"/>
        <v>17257.5</v>
      </c>
      <c r="V81" s="12">
        <f t="shared" si="18"/>
        <v>90805.57</v>
      </c>
      <c r="W81" s="58"/>
    </row>
    <row r="82" spans="1:23" s="6" customFormat="1" x14ac:dyDescent="0.2">
      <c r="A82" s="15">
        <f t="shared" si="9"/>
        <v>65</v>
      </c>
      <c r="B82" s="22" t="s">
        <v>335</v>
      </c>
      <c r="C82" s="13" t="s">
        <v>379</v>
      </c>
      <c r="D82" s="13" t="s">
        <v>440</v>
      </c>
      <c r="E82" s="13" t="s">
        <v>3</v>
      </c>
      <c r="F82" s="13" t="s">
        <v>6</v>
      </c>
      <c r="G82" s="52">
        <v>45323</v>
      </c>
      <c r="H82" s="52">
        <v>45504</v>
      </c>
      <c r="I82" s="12">
        <v>80000</v>
      </c>
      <c r="J82" s="12">
        <v>7400.87</v>
      </c>
      <c r="K82" s="12">
        <v>0</v>
      </c>
      <c r="L82" s="12">
        <f t="shared" ref="L82:L111" si="19">I82*2.87%</f>
        <v>2296</v>
      </c>
      <c r="M82" s="12">
        <f t="shared" ref="M82:M111" si="20">I82*7.1%</f>
        <v>5679.9999999999991</v>
      </c>
      <c r="N82" s="12">
        <f t="shared" ref="N82:N111" si="21">I82*1.15%</f>
        <v>920</v>
      </c>
      <c r="O82" s="12">
        <f t="shared" ref="O82:O111" si="22">I82*3.04%</f>
        <v>2432</v>
      </c>
      <c r="P82" s="12">
        <f t="shared" ref="P82:P111" si="23">I82*7.09%</f>
        <v>5672</v>
      </c>
      <c r="Q82" s="12"/>
      <c r="R82" s="12">
        <f t="shared" ref="R82:R111" si="24">L82+M82+N82+O82+P82</f>
        <v>17000</v>
      </c>
      <c r="S82" s="12">
        <v>0</v>
      </c>
      <c r="T82" s="12">
        <f t="shared" ref="T82:T113" si="25">+L82+O82+Q82+S82+J82+K82</f>
        <v>12128.869999999999</v>
      </c>
      <c r="U82" s="12">
        <f t="shared" ref="U82:U111" si="26">+P82+N82+M82</f>
        <v>12272</v>
      </c>
      <c r="V82" s="12">
        <f t="shared" ref="V82:V113" si="27">+I82-T82</f>
        <v>67871.13</v>
      </c>
      <c r="W82" s="58"/>
    </row>
    <row r="83" spans="1:23" s="6" customFormat="1" x14ac:dyDescent="0.2">
      <c r="A83" s="15">
        <f t="shared" si="9"/>
        <v>66</v>
      </c>
      <c r="B83" s="22" t="s">
        <v>360</v>
      </c>
      <c r="C83" s="13" t="s">
        <v>359</v>
      </c>
      <c r="D83" s="13" t="s">
        <v>299</v>
      </c>
      <c r="E83" s="13" t="s">
        <v>3</v>
      </c>
      <c r="F83" s="13" t="s">
        <v>6</v>
      </c>
      <c r="G83" s="52">
        <v>45444</v>
      </c>
      <c r="H83" s="52">
        <v>45626</v>
      </c>
      <c r="I83" s="12">
        <v>85000</v>
      </c>
      <c r="J83" s="12">
        <v>8576.99</v>
      </c>
      <c r="K83" s="12">
        <v>0</v>
      </c>
      <c r="L83" s="12">
        <f t="shared" si="19"/>
        <v>2439.5</v>
      </c>
      <c r="M83" s="12">
        <f t="shared" si="20"/>
        <v>6034.9999999999991</v>
      </c>
      <c r="N83" s="12">
        <f t="shared" si="21"/>
        <v>977.5</v>
      </c>
      <c r="O83" s="12">
        <f t="shared" si="22"/>
        <v>2584</v>
      </c>
      <c r="P83" s="12">
        <f t="shared" si="23"/>
        <v>6026.5</v>
      </c>
      <c r="Q83" s="12"/>
      <c r="R83" s="12">
        <f t="shared" si="24"/>
        <v>18062.5</v>
      </c>
      <c r="S83" s="12">
        <v>0</v>
      </c>
      <c r="T83" s="12">
        <f t="shared" si="25"/>
        <v>13600.49</v>
      </c>
      <c r="U83" s="12">
        <f t="shared" si="26"/>
        <v>13039</v>
      </c>
      <c r="V83" s="12">
        <f t="shared" si="27"/>
        <v>71399.509999999995</v>
      </c>
      <c r="W83" s="58"/>
    </row>
    <row r="84" spans="1:23" s="6" customFormat="1" x14ac:dyDescent="0.2">
      <c r="A84" s="15">
        <f t="shared" ref="A84:A147" si="28">1+A83</f>
        <v>67</v>
      </c>
      <c r="B84" s="22" t="s">
        <v>320</v>
      </c>
      <c r="C84" s="13" t="s">
        <v>474</v>
      </c>
      <c r="D84" s="13" t="s">
        <v>61</v>
      </c>
      <c r="E84" s="13" t="s">
        <v>3</v>
      </c>
      <c r="F84" s="13" t="s">
        <v>6</v>
      </c>
      <c r="G84" s="52">
        <v>45383</v>
      </c>
      <c r="H84" s="52">
        <v>45565</v>
      </c>
      <c r="I84" s="12">
        <v>80000</v>
      </c>
      <c r="J84" s="12">
        <v>7400.87</v>
      </c>
      <c r="K84" s="12">
        <v>0</v>
      </c>
      <c r="L84" s="12">
        <f t="shared" si="19"/>
        <v>2296</v>
      </c>
      <c r="M84" s="12">
        <f t="shared" si="20"/>
        <v>5679.9999999999991</v>
      </c>
      <c r="N84" s="12">
        <f t="shared" si="21"/>
        <v>920</v>
      </c>
      <c r="O84" s="12">
        <f t="shared" si="22"/>
        <v>2432</v>
      </c>
      <c r="P84" s="12">
        <f t="shared" si="23"/>
        <v>5672</v>
      </c>
      <c r="Q84" s="12"/>
      <c r="R84" s="12">
        <f t="shared" si="24"/>
        <v>17000</v>
      </c>
      <c r="S84" s="12">
        <v>13466</v>
      </c>
      <c r="T84" s="12">
        <f t="shared" si="25"/>
        <v>25594.87</v>
      </c>
      <c r="U84" s="12">
        <f t="shared" si="26"/>
        <v>12272</v>
      </c>
      <c r="V84" s="12">
        <f t="shared" si="27"/>
        <v>54405.130000000005</v>
      </c>
      <c r="W84" s="58"/>
    </row>
    <row r="85" spans="1:23" s="6" customFormat="1" x14ac:dyDescent="0.2">
      <c r="A85" s="15">
        <f t="shared" si="28"/>
        <v>68</v>
      </c>
      <c r="B85" s="22" t="s">
        <v>313</v>
      </c>
      <c r="C85" s="13" t="s">
        <v>306</v>
      </c>
      <c r="D85" s="48" t="s">
        <v>531</v>
      </c>
      <c r="E85" s="13" t="s">
        <v>3</v>
      </c>
      <c r="F85" s="13" t="s">
        <v>6</v>
      </c>
      <c r="G85" s="52">
        <v>45444</v>
      </c>
      <c r="H85" s="52">
        <v>45626</v>
      </c>
      <c r="I85" s="12">
        <v>112500</v>
      </c>
      <c r="J85" s="12">
        <v>15045.68</v>
      </c>
      <c r="K85" s="12">
        <v>0</v>
      </c>
      <c r="L85" s="12">
        <f t="shared" si="19"/>
        <v>3228.75</v>
      </c>
      <c r="M85" s="12">
        <f t="shared" si="20"/>
        <v>7987.4999999999991</v>
      </c>
      <c r="N85" s="12">
        <f t="shared" si="21"/>
        <v>1293.75</v>
      </c>
      <c r="O85" s="12">
        <f t="shared" si="22"/>
        <v>3420</v>
      </c>
      <c r="P85" s="12">
        <f t="shared" si="23"/>
        <v>7976.2500000000009</v>
      </c>
      <c r="Q85" s="12"/>
      <c r="R85" s="12">
        <f t="shared" si="24"/>
        <v>23906.25</v>
      </c>
      <c r="S85" s="12">
        <v>4441</v>
      </c>
      <c r="T85" s="12">
        <f t="shared" si="25"/>
        <v>26135.43</v>
      </c>
      <c r="U85" s="12">
        <f t="shared" si="26"/>
        <v>17257.5</v>
      </c>
      <c r="V85" s="12">
        <f t="shared" si="27"/>
        <v>86364.57</v>
      </c>
      <c r="W85" s="58"/>
    </row>
    <row r="86" spans="1:23" s="6" customFormat="1" x14ac:dyDescent="0.2">
      <c r="A86" s="15">
        <f t="shared" si="28"/>
        <v>69</v>
      </c>
      <c r="B86" s="22" t="s">
        <v>308</v>
      </c>
      <c r="C86" s="13" t="s">
        <v>307</v>
      </c>
      <c r="D86" s="13" t="s">
        <v>414</v>
      </c>
      <c r="E86" s="13" t="s">
        <v>3</v>
      </c>
      <c r="F86" s="13" t="s">
        <v>2</v>
      </c>
      <c r="G86" s="52">
        <v>45444</v>
      </c>
      <c r="H86" s="52">
        <v>45626</v>
      </c>
      <c r="I86" s="12">
        <v>55000</v>
      </c>
      <c r="J86" s="12">
        <v>2559.6799999999998</v>
      </c>
      <c r="K86" s="12">
        <v>0</v>
      </c>
      <c r="L86" s="12">
        <f t="shared" si="19"/>
        <v>1578.5</v>
      </c>
      <c r="M86" s="12">
        <f t="shared" si="20"/>
        <v>3904.9999999999995</v>
      </c>
      <c r="N86" s="12">
        <f t="shared" si="21"/>
        <v>632.5</v>
      </c>
      <c r="O86" s="12">
        <f t="shared" si="22"/>
        <v>1672</v>
      </c>
      <c r="P86" s="12">
        <f t="shared" si="23"/>
        <v>3899.5000000000005</v>
      </c>
      <c r="Q86" s="12"/>
      <c r="R86" s="12">
        <f t="shared" si="24"/>
        <v>11687.5</v>
      </c>
      <c r="S86" s="12">
        <v>21486.400000000001</v>
      </c>
      <c r="T86" s="12">
        <f t="shared" si="25"/>
        <v>27296.58</v>
      </c>
      <c r="U86" s="12">
        <f t="shared" si="26"/>
        <v>8437</v>
      </c>
      <c r="V86" s="12">
        <f t="shared" si="27"/>
        <v>27703.42</v>
      </c>
      <c r="W86" s="58"/>
    </row>
    <row r="87" spans="1:23" s="6" customFormat="1" x14ac:dyDescent="0.2">
      <c r="A87" s="15">
        <f t="shared" si="28"/>
        <v>70</v>
      </c>
      <c r="B87" s="22" t="s">
        <v>301</v>
      </c>
      <c r="C87" s="13" t="s">
        <v>300</v>
      </c>
      <c r="D87" s="48" t="s">
        <v>577</v>
      </c>
      <c r="E87" s="13" t="s">
        <v>3</v>
      </c>
      <c r="F87" s="13" t="s">
        <v>2</v>
      </c>
      <c r="G87" s="52">
        <v>45536</v>
      </c>
      <c r="H87" s="52">
        <v>45689</v>
      </c>
      <c r="I87" s="12">
        <v>112500</v>
      </c>
      <c r="J87" s="12">
        <v>15045.68</v>
      </c>
      <c r="K87" s="12">
        <v>0</v>
      </c>
      <c r="L87" s="12">
        <f t="shared" si="19"/>
        <v>3228.75</v>
      </c>
      <c r="M87" s="12">
        <f t="shared" si="20"/>
        <v>7987.4999999999991</v>
      </c>
      <c r="N87" s="12">
        <f t="shared" si="21"/>
        <v>1293.75</v>
      </c>
      <c r="O87" s="12">
        <f t="shared" si="22"/>
        <v>3420</v>
      </c>
      <c r="P87" s="12">
        <f t="shared" si="23"/>
        <v>7976.2500000000009</v>
      </c>
      <c r="Q87" s="12"/>
      <c r="R87" s="12">
        <f t="shared" si="24"/>
        <v>23906.25</v>
      </c>
      <c r="S87" s="12">
        <v>0</v>
      </c>
      <c r="T87" s="12">
        <f t="shared" si="25"/>
        <v>21694.43</v>
      </c>
      <c r="U87" s="12">
        <f t="shared" si="26"/>
        <v>17257.5</v>
      </c>
      <c r="V87" s="12">
        <f t="shared" si="27"/>
        <v>90805.57</v>
      </c>
      <c r="W87" s="58"/>
    </row>
    <row r="88" spans="1:23" s="6" customFormat="1" ht="12" customHeight="1" x14ac:dyDescent="0.2">
      <c r="A88" s="15">
        <f t="shared" si="28"/>
        <v>71</v>
      </c>
      <c r="B88" s="22" t="s">
        <v>313</v>
      </c>
      <c r="C88" s="13" t="s">
        <v>316</v>
      </c>
      <c r="D88" s="13" t="s">
        <v>434</v>
      </c>
      <c r="E88" s="13" t="s">
        <v>3</v>
      </c>
      <c r="F88" s="13" t="s">
        <v>6</v>
      </c>
      <c r="G88" s="52">
        <v>45536</v>
      </c>
      <c r="H88" s="52">
        <v>45689</v>
      </c>
      <c r="I88" s="12">
        <v>55000</v>
      </c>
      <c r="J88" s="12">
        <v>2559.6799999999998</v>
      </c>
      <c r="K88" s="12">
        <v>0</v>
      </c>
      <c r="L88" s="12">
        <f t="shared" si="19"/>
        <v>1578.5</v>
      </c>
      <c r="M88" s="12">
        <f t="shared" si="20"/>
        <v>3904.9999999999995</v>
      </c>
      <c r="N88" s="12">
        <f t="shared" si="21"/>
        <v>632.5</v>
      </c>
      <c r="O88" s="12">
        <f t="shared" si="22"/>
        <v>1672</v>
      </c>
      <c r="P88" s="12">
        <f t="shared" si="23"/>
        <v>3899.5000000000005</v>
      </c>
      <c r="Q88" s="12"/>
      <c r="R88" s="12">
        <f t="shared" si="24"/>
        <v>11687.5</v>
      </c>
      <c r="S88" s="12">
        <v>18372.05</v>
      </c>
      <c r="T88" s="12">
        <f t="shared" si="25"/>
        <v>24182.23</v>
      </c>
      <c r="U88" s="12">
        <f t="shared" si="26"/>
        <v>8437</v>
      </c>
      <c r="V88" s="12">
        <f t="shared" si="27"/>
        <v>30817.77</v>
      </c>
      <c r="W88" s="58"/>
    </row>
    <row r="89" spans="1:23" s="6" customFormat="1" ht="12" customHeight="1" x14ac:dyDescent="0.2">
      <c r="A89" s="15">
        <f t="shared" si="28"/>
        <v>72</v>
      </c>
      <c r="B89" s="22" t="s">
        <v>250</v>
      </c>
      <c r="C89" s="13" t="s">
        <v>287</v>
      </c>
      <c r="D89" s="13" t="s">
        <v>429</v>
      </c>
      <c r="E89" s="13" t="s">
        <v>3</v>
      </c>
      <c r="F89" s="13" t="s">
        <v>6</v>
      </c>
      <c r="G89" s="52">
        <v>45444</v>
      </c>
      <c r="H89" s="52">
        <v>45626</v>
      </c>
      <c r="I89" s="12">
        <v>167500</v>
      </c>
      <c r="J89" s="12">
        <v>27983.06</v>
      </c>
      <c r="K89" s="12">
        <v>0</v>
      </c>
      <c r="L89" s="12">
        <f t="shared" si="19"/>
        <v>4807.25</v>
      </c>
      <c r="M89" s="12">
        <f t="shared" si="20"/>
        <v>11892.499999999998</v>
      </c>
      <c r="N89" s="12">
        <f t="shared" si="21"/>
        <v>1926.25</v>
      </c>
      <c r="O89" s="12">
        <f t="shared" si="22"/>
        <v>5092</v>
      </c>
      <c r="P89" s="12">
        <f t="shared" si="23"/>
        <v>11875.75</v>
      </c>
      <c r="Q89" s="12"/>
      <c r="R89" s="12">
        <f t="shared" si="24"/>
        <v>35593.75</v>
      </c>
      <c r="S89" s="12">
        <v>0</v>
      </c>
      <c r="T89" s="12">
        <f t="shared" si="25"/>
        <v>37882.31</v>
      </c>
      <c r="U89" s="12">
        <f t="shared" si="26"/>
        <v>25694.5</v>
      </c>
      <c r="V89" s="12">
        <f t="shared" si="27"/>
        <v>129617.69</v>
      </c>
      <c r="W89" s="58"/>
    </row>
    <row r="90" spans="1:23" s="6" customFormat="1" ht="12" customHeight="1" x14ac:dyDescent="0.2">
      <c r="A90" s="15">
        <f t="shared" si="28"/>
        <v>73</v>
      </c>
      <c r="B90" s="22" t="s">
        <v>322</v>
      </c>
      <c r="C90" s="13" t="s">
        <v>324</v>
      </c>
      <c r="D90" s="13" t="s">
        <v>427</v>
      </c>
      <c r="E90" s="13" t="s">
        <v>3</v>
      </c>
      <c r="F90" s="13" t="s">
        <v>6</v>
      </c>
      <c r="G90" s="52">
        <v>45444</v>
      </c>
      <c r="H90" s="52">
        <v>45626</v>
      </c>
      <c r="I90" s="12">
        <v>167500</v>
      </c>
      <c r="J90" s="12">
        <v>27983.06</v>
      </c>
      <c r="K90" s="12">
        <v>0</v>
      </c>
      <c r="L90" s="12">
        <f t="shared" si="19"/>
        <v>4807.25</v>
      </c>
      <c r="M90" s="12">
        <f t="shared" si="20"/>
        <v>11892.499999999998</v>
      </c>
      <c r="N90" s="12">
        <f t="shared" si="21"/>
        <v>1926.25</v>
      </c>
      <c r="O90" s="12">
        <f t="shared" si="22"/>
        <v>5092</v>
      </c>
      <c r="P90" s="12">
        <f t="shared" si="23"/>
        <v>11875.75</v>
      </c>
      <c r="Q90" s="12"/>
      <c r="R90" s="12">
        <f t="shared" si="24"/>
        <v>35593.75</v>
      </c>
      <c r="S90" s="12">
        <v>0</v>
      </c>
      <c r="T90" s="12">
        <f t="shared" si="25"/>
        <v>37882.31</v>
      </c>
      <c r="U90" s="12">
        <f t="shared" si="26"/>
        <v>25694.5</v>
      </c>
      <c r="V90" s="12">
        <f t="shared" si="27"/>
        <v>129617.69</v>
      </c>
      <c r="W90" s="58"/>
    </row>
    <row r="91" spans="1:23" s="6" customFormat="1" ht="12" customHeight="1" x14ac:dyDescent="0.25">
      <c r="A91" s="15">
        <f t="shared" si="28"/>
        <v>74</v>
      </c>
      <c r="B91" s="22" t="s">
        <v>482</v>
      </c>
      <c r="C91" s="44" t="s">
        <v>477</v>
      </c>
      <c r="D91" s="13" t="s">
        <v>442</v>
      </c>
      <c r="E91" s="13" t="s">
        <v>3</v>
      </c>
      <c r="F91" s="13" t="s">
        <v>6</v>
      </c>
      <c r="G91" s="52">
        <v>45597</v>
      </c>
      <c r="H91" s="52">
        <v>45777</v>
      </c>
      <c r="I91" s="12">
        <v>55000</v>
      </c>
      <c r="J91" s="12">
        <v>2559.6799999999998</v>
      </c>
      <c r="K91" s="12">
        <v>0</v>
      </c>
      <c r="L91" s="12">
        <f t="shared" si="19"/>
        <v>1578.5</v>
      </c>
      <c r="M91" s="12">
        <f t="shared" si="20"/>
        <v>3904.9999999999995</v>
      </c>
      <c r="N91" s="12">
        <f t="shared" si="21"/>
        <v>632.5</v>
      </c>
      <c r="O91" s="12">
        <f t="shared" si="22"/>
        <v>1672</v>
      </c>
      <c r="P91" s="12">
        <f t="shared" si="23"/>
        <v>3899.5000000000005</v>
      </c>
      <c r="Q91" s="12"/>
      <c r="R91" s="12">
        <f t="shared" si="24"/>
        <v>11687.5</v>
      </c>
      <c r="S91" s="12">
        <v>2066</v>
      </c>
      <c r="T91" s="12">
        <f t="shared" si="25"/>
        <v>7876.18</v>
      </c>
      <c r="U91" s="12">
        <f t="shared" si="26"/>
        <v>8437</v>
      </c>
      <c r="V91" s="12">
        <f t="shared" si="27"/>
        <v>47123.82</v>
      </c>
      <c r="W91" s="58"/>
    </row>
    <row r="92" spans="1:23" s="6" customFormat="1" ht="12" customHeight="1" x14ac:dyDescent="0.2">
      <c r="A92" s="15">
        <f t="shared" si="28"/>
        <v>75</v>
      </c>
      <c r="B92" s="22" t="s">
        <v>290</v>
      </c>
      <c r="C92" s="13" t="s">
        <v>345</v>
      </c>
      <c r="D92" s="13" t="s">
        <v>412</v>
      </c>
      <c r="E92" s="13" t="s">
        <v>3</v>
      </c>
      <c r="F92" s="13" t="s">
        <v>6</v>
      </c>
      <c r="G92" s="52">
        <v>45444</v>
      </c>
      <c r="H92" s="52">
        <v>45626</v>
      </c>
      <c r="I92" s="12">
        <v>95000</v>
      </c>
      <c r="J92" s="12">
        <v>10929.24</v>
      </c>
      <c r="K92" s="12">
        <v>0</v>
      </c>
      <c r="L92" s="12">
        <f t="shared" si="19"/>
        <v>2726.5</v>
      </c>
      <c r="M92" s="12">
        <f t="shared" si="20"/>
        <v>6744.9999999999991</v>
      </c>
      <c r="N92" s="12">
        <f t="shared" si="21"/>
        <v>1092.5</v>
      </c>
      <c r="O92" s="12">
        <f t="shared" si="22"/>
        <v>2888</v>
      </c>
      <c r="P92" s="12">
        <f t="shared" si="23"/>
        <v>6735.5</v>
      </c>
      <c r="Q92" s="12"/>
      <c r="R92" s="12">
        <f t="shared" si="24"/>
        <v>20187.5</v>
      </c>
      <c r="S92" s="12">
        <v>0</v>
      </c>
      <c r="T92" s="12">
        <f t="shared" si="25"/>
        <v>16543.739999999998</v>
      </c>
      <c r="U92" s="12">
        <f t="shared" si="26"/>
        <v>14573</v>
      </c>
      <c r="V92" s="12">
        <f t="shared" si="27"/>
        <v>78456.260000000009</v>
      </c>
      <c r="W92" s="58"/>
    </row>
    <row r="93" spans="1:23" s="6" customFormat="1" ht="12" customHeight="1" x14ac:dyDescent="0.2">
      <c r="A93" s="15">
        <f t="shared" si="28"/>
        <v>76</v>
      </c>
      <c r="B93" s="22" t="s">
        <v>205</v>
      </c>
      <c r="C93" s="13" t="s">
        <v>318</v>
      </c>
      <c r="D93" s="13" t="s">
        <v>413</v>
      </c>
      <c r="E93" s="13" t="s">
        <v>3</v>
      </c>
      <c r="F93" s="13" t="s">
        <v>6</v>
      </c>
      <c r="G93" s="52">
        <v>45444</v>
      </c>
      <c r="H93" s="52">
        <v>45626</v>
      </c>
      <c r="I93" s="12">
        <v>80000</v>
      </c>
      <c r="J93" s="12">
        <v>7400.87</v>
      </c>
      <c r="K93" s="12">
        <v>0</v>
      </c>
      <c r="L93" s="12">
        <f t="shared" si="19"/>
        <v>2296</v>
      </c>
      <c r="M93" s="12">
        <f t="shared" si="20"/>
        <v>5679.9999999999991</v>
      </c>
      <c r="N93" s="12">
        <f t="shared" si="21"/>
        <v>920</v>
      </c>
      <c r="O93" s="12">
        <f t="shared" si="22"/>
        <v>2432</v>
      </c>
      <c r="P93" s="12">
        <f t="shared" si="23"/>
        <v>5672</v>
      </c>
      <c r="Q93" s="12"/>
      <c r="R93" s="12">
        <f t="shared" si="24"/>
        <v>17000</v>
      </c>
      <c r="S93" s="12">
        <v>0</v>
      </c>
      <c r="T93" s="12">
        <f t="shared" si="25"/>
        <v>12128.869999999999</v>
      </c>
      <c r="U93" s="12">
        <f t="shared" si="26"/>
        <v>12272</v>
      </c>
      <c r="V93" s="12">
        <f t="shared" si="27"/>
        <v>67871.13</v>
      </c>
      <c r="W93" s="58"/>
    </row>
    <row r="94" spans="1:23" s="6" customFormat="1" ht="15" customHeight="1" x14ac:dyDescent="0.2">
      <c r="A94" s="15">
        <f t="shared" si="28"/>
        <v>77</v>
      </c>
      <c r="B94" s="43" t="s">
        <v>360</v>
      </c>
      <c r="C94" s="13" t="s">
        <v>361</v>
      </c>
      <c r="D94" s="13" t="s">
        <v>418</v>
      </c>
      <c r="E94" s="13" t="s">
        <v>3</v>
      </c>
      <c r="F94" s="13" t="s">
        <v>2</v>
      </c>
      <c r="G94" s="52">
        <v>45444</v>
      </c>
      <c r="H94" s="52">
        <v>45626</v>
      </c>
      <c r="I94" s="12">
        <v>112500</v>
      </c>
      <c r="J94" s="12">
        <v>15045.68</v>
      </c>
      <c r="K94" s="12">
        <v>0</v>
      </c>
      <c r="L94" s="12">
        <f t="shared" si="19"/>
        <v>3228.75</v>
      </c>
      <c r="M94" s="12">
        <f t="shared" si="20"/>
        <v>7987.4999999999991</v>
      </c>
      <c r="N94" s="12">
        <f t="shared" si="21"/>
        <v>1293.75</v>
      </c>
      <c r="O94" s="12">
        <f t="shared" si="22"/>
        <v>3420</v>
      </c>
      <c r="P94" s="12">
        <f t="shared" si="23"/>
        <v>7976.2500000000009</v>
      </c>
      <c r="Q94" s="12"/>
      <c r="R94" s="12">
        <f t="shared" si="24"/>
        <v>23906.25</v>
      </c>
      <c r="S94" s="12">
        <v>0</v>
      </c>
      <c r="T94" s="12">
        <f t="shared" si="25"/>
        <v>21694.43</v>
      </c>
      <c r="U94" s="12">
        <f t="shared" si="26"/>
        <v>17257.5</v>
      </c>
      <c r="V94" s="12">
        <f t="shared" si="27"/>
        <v>90805.57</v>
      </c>
      <c r="W94" s="58"/>
    </row>
    <row r="95" spans="1:23" s="6" customFormat="1" ht="15" customHeight="1" x14ac:dyDescent="0.2">
      <c r="A95" s="15">
        <f t="shared" si="28"/>
        <v>78</v>
      </c>
      <c r="B95" s="43" t="s">
        <v>377</v>
      </c>
      <c r="C95" s="13" t="s">
        <v>376</v>
      </c>
      <c r="D95" s="48" t="s">
        <v>412</v>
      </c>
      <c r="E95" s="13" t="s">
        <v>3</v>
      </c>
      <c r="F95" s="13" t="s">
        <v>6</v>
      </c>
      <c r="G95" s="52">
        <v>45444</v>
      </c>
      <c r="H95" s="52">
        <v>45626</v>
      </c>
      <c r="I95" s="12">
        <v>95000</v>
      </c>
      <c r="J95" s="12">
        <v>10929.24</v>
      </c>
      <c r="K95" s="12">
        <v>0</v>
      </c>
      <c r="L95" s="12">
        <f t="shared" si="19"/>
        <v>2726.5</v>
      </c>
      <c r="M95" s="12">
        <f t="shared" si="20"/>
        <v>6744.9999999999991</v>
      </c>
      <c r="N95" s="12">
        <f t="shared" si="21"/>
        <v>1092.5</v>
      </c>
      <c r="O95" s="12">
        <f t="shared" si="22"/>
        <v>2888</v>
      </c>
      <c r="P95" s="12">
        <f t="shared" si="23"/>
        <v>6735.5</v>
      </c>
      <c r="Q95" s="12"/>
      <c r="R95" s="12">
        <f t="shared" si="24"/>
        <v>20187.5</v>
      </c>
      <c r="S95" s="12">
        <v>0</v>
      </c>
      <c r="T95" s="12">
        <f t="shared" si="25"/>
        <v>16543.739999999998</v>
      </c>
      <c r="U95" s="12">
        <f t="shared" si="26"/>
        <v>14573</v>
      </c>
      <c r="V95" s="12">
        <f t="shared" si="27"/>
        <v>78456.260000000009</v>
      </c>
      <c r="W95" s="58"/>
    </row>
    <row r="96" spans="1:23" s="6" customFormat="1" ht="15" customHeight="1" x14ac:dyDescent="0.2">
      <c r="A96" s="15">
        <f t="shared" si="28"/>
        <v>79</v>
      </c>
      <c r="B96" s="43" t="s">
        <v>285</v>
      </c>
      <c r="C96" s="10" t="s">
        <v>284</v>
      </c>
      <c r="D96" s="10" t="s">
        <v>416</v>
      </c>
      <c r="E96" s="13" t="s">
        <v>3</v>
      </c>
      <c r="F96" s="13" t="s">
        <v>2</v>
      </c>
      <c r="G96" s="52">
        <v>45444</v>
      </c>
      <c r="H96" s="52">
        <v>45626</v>
      </c>
      <c r="I96" s="12">
        <v>167500</v>
      </c>
      <c r="J96" s="12">
        <v>27554.19</v>
      </c>
      <c r="K96" s="12">
        <v>0</v>
      </c>
      <c r="L96" s="12">
        <f t="shared" si="19"/>
        <v>4807.25</v>
      </c>
      <c r="M96" s="12">
        <f t="shared" si="20"/>
        <v>11892.499999999998</v>
      </c>
      <c r="N96" s="12">
        <f t="shared" si="21"/>
        <v>1926.25</v>
      </c>
      <c r="O96" s="12">
        <f t="shared" si="22"/>
        <v>5092</v>
      </c>
      <c r="P96" s="12">
        <f t="shared" si="23"/>
        <v>11875.75</v>
      </c>
      <c r="Q96" s="12">
        <v>1715.46</v>
      </c>
      <c r="R96" s="12">
        <f t="shared" si="24"/>
        <v>35593.75</v>
      </c>
      <c r="S96" s="12">
        <v>0</v>
      </c>
      <c r="T96" s="12">
        <f t="shared" si="25"/>
        <v>39168.899999999994</v>
      </c>
      <c r="U96" s="12">
        <f t="shared" si="26"/>
        <v>25694.5</v>
      </c>
      <c r="V96" s="12">
        <f t="shared" si="27"/>
        <v>128331.1</v>
      </c>
      <c r="W96" s="58"/>
    </row>
    <row r="97" spans="1:23" s="6" customFormat="1" x14ac:dyDescent="0.2">
      <c r="A97" s="15">
        <f t="shared" si="28"/>
        <v>80</v>
      </c>
      <c r="B97" s="22" t="s">
        <v>366</v>
      </c>
      <c r="C97" s="13" t="s">
        <v>365</v>
      </c>
      <c r="D97" s="13" t="s">
        <v>364</v>
      </c>
      <c r="E97" s="13" t="s">
        <v>3</v>
      </c>
      <c r="F97" s="13" t="s">
        <v>6</v>
      </c>
      <c r="G97" s="52">
        <v>45444</v>
      </c>
      <c r="H97" s="52">
        <v>45626</v>
      </c>
      <c r="I97" s="12">
        <v>80000</v>
      </c>
      <c r="J97" s="12">
        <v>7400.87</v>
      </c>
      <c r="K97" s="12">
        <v>0</v>
      </c>
      <c r="L97" s="12">
        <f t="shared" si="19"/>
        <v>2296</v>
      </c>
      <c r="M97" s="12">
        <f t="shared" si="20"/>
        <v>5679.9999999999991</v>
      </c>
      <c r="N97" s="12">
        <f t="shared" si="21"/>
        <v>920</v>
      </c>
      <c r="O97" s="12">
        <f t="shared" si="22"/>
        <v>2432</v>
      </c>
      <c r="P97" s="12">
        <f t="shared" si="23"/>
        <v>5672</v>
      </c>
      <c r="Q97" s="12"/>
      <c r="R97" s="12">
        <f t="shared" si="24"/>
        <v>17000</v>
      </c>
      <c r="S97" s="12">
        <v>0</v>
      </c>
      <c r="T97" s="12">
        <f t="shared" si="25"/>
        <v>12128.869999999999</v>
      </c>
      <c r="U97" s="12">
        <f t="shared" si="26"/>
        <v>12272</v>
      </c>
      <c r="V97" s="12">
        <f t="shared" si="27"/>
        <v>67871.13</v>
      </c>
      <c r="W97" s="58"/>
    </row>
    <row r="98" spans="1:23" s="6" customFormat="1" ht="15" customHeight="1" x14ac:dyDescent="0.2">
      <c r="A98" s="15">
        <f t="shared" si="28"/>
        <v>81</v>
      </c>
      <c r="B98" s="22" t="s">
        <v>333</v>
      </c>
      <c r="C98" s="13" t="s">
        <v>332</v>
      </c>
      <c r="D98" s="13" t="s">
        <v>331</v>
      </c>
      <c r="E98" s="13" t="s">
        <v>3</v>
      </c>
      <c r="F98" s="13" t="s">
        <v>2</v>
      </c>
      <c r="G98" s="52">
        <v>45444</v>
      </c>
      <c r="H98" s="52">
        <v>45626</v>
      </c>
      <c r="I98" s="12">
        <v>85000</v>
      </c>
      <c r="J98" s="12">
        <v>8576.99</v>
      </c>
      <c r="K98" s="12">
        <v>0</v>
      </c>
      <c r="L98" s="12">
        <f t="shared" si="19"/>
        <v>2439.5</v>
      </c>
      <c r="M98" s="12">
        <f t="shared" si="20"/>
        <v>6034.9999999999991</v>
      </c>
      <c r="N98" s="12">
        <f t="shared" si="21"/>
        <v>977.5</v>
      </c>
      <c r="O98" s="12">
        <f t="shared" si="22"/>
        <v>2584</v>
      </c>
      <c r="P98" s="12">
        <f t="shared" si="23"/>
        <v>6026.5</v>
      </c>
      <c r="Q98" s="12"/>
      <c r="R98" s="12">
        <f t="shared" si="24"/>
        <v>18062.5</v>
      </c>
      <c r="S98" s="12">
        <v>0</v>
      </c>
      <c r="T98" s="12">
        <f t="shared" si="25"/>
        <v>13600.49</v>
      </c>
      <c r="U98" s="12">
        <f t="shared" si="26"/>
        <v>13039</v>
      </c>
      <c r="V98" s="12">
        <f t="shared" si="27"/>
        <v>71399.509999999995</v>
      </c>
      <c r="W98" s="58"/>
    </row>
    <row r="99" spans="1:23" s="6" customFormat="1" ht="15" customHeight="1" x14ac:dyDescent="0.2">
      <c r="A99" s="15">
        <f t="shared" si="28"/>
        <v>82</v>
      </c>
      <c r="B99" s="22" t="s">
        <v>313</v>
      </c>
      <c r="C99" s="13" t="s">
        <v>315</v>
      </c>
      <c r="D99" s="13" t="s">
        <v>470</v>
      </c>
      <c r="E99" s="13" t="s">
        <v>3</v>
      </c>
      <c r="F99" s="13" t="s">
        <v>6</v>
      </c>
      <c r="G99" s="52">
        <v>45536</v>
      </c>
      <c r="H99" s="52">
        <v>45689</v>
      </c>
      <c r="I99" s="12">
        <v>55000</v>
      </c>
      <c r="J99" s="12">
        <v>2559.6799999999998</v>
      </c>
      <c r="K99" s="12">
        <v>0</v>
      </c>
      <c r="L99" s="12">
        <f t="shared" si="19"/>
        <v>1578.5</v>
      </c>
      <c r="M99" s="12">
        <f t="shared" si="20"/>
        <v>3904.9999999999995</v>
      </c>
      <c r="N99" s="12">
        <f t="shared" si="21"/>
        <v>632.5</v>
      </c>
      <c r="O99" s="12">
        <f t="shared" si="22"/>
        <v>1672</v>
      </c>
      <c r="P99" s="12">
        <f t="shared" si="23"/>
        <v>3899.5000000000005</v>
      </c>
      <c r="Q99" s="12"/>
      <c r="R99" s="12">
        <f t="shared" si="24"/>
        <v>11687.5</v>
      </c>
      <c r="S99" s="12">
        <v>4916</v>
      </c>
      <c r="T99" s="12">
        <f t="shared" si="25"/>
        <v>10726.18</v>
      </c>
      <c r="U99" s="12">
        <f t="shared" si="26"/>
        <v>8437</v>
      </c>
      <c r="V99" s="12">
        <f t="shared" si="27"/>
        <v>44273.82</v>
      </c>
      <c r="W99" s="58"/>
    </row>
    <row r="100" spans="1:23" s="6" customFormat="1" x14ac:dyDescent="0.2">
      <c r="A100" s="15">
        <f t="shared" si="28"/>
        <v>83</v>
      </c>
      <c r="B100" s="22" t="s">
        <v>539</v>
      </c>
      <c r="C100" s="13" t="s">
        <v>534</v>
      </c>
      <c r="D100" s="13" t="s">
        <v>535</v>
      </c>
      <c r="E100" s="13" t="s">
        <v>3</v>
      </c>
      <c r="F100" s="13" t="s">
        <v>6</v>
      </c>
      <c r="G100" s="52">
        <v>45474</v>
      </c>
      <c r="H100" s="52">
        <v>45657</v>
      </c>
      <c r="I100" s="12">
        <v>80000</v>
      </c>
      <c r="J100" s="12">
        <v>7400.87</v>
      </c>
      <c r="K100" s="12"/>
      <c r="L100" s="12">
        <f t="shared" si="19"/>
        <v>2296</v>
      </c>
      <c r="M100" s="12">
        <f t="shared" si="20"/>
        <v>5679.9999999999991</v>
      </c>
      <c r="N100" s="12">
        <f t="shared" si="21"/>
        <v>920</v>
      </c>
      <c r="O100" s="12">
        <f t="shared" si="22"/>
        <v>2432</v>
      </c>
      <c r="P100" s="12">
        <f t="shared" si="23"/>
        <v>5672</v>
      </c>
      <c r="Q100" s="12"/>
      <c r="R100" s="12">
        <f t="shared" si="24"/>
        <v>17000</v>
      </c>
      <c r="S100" s="12"/>
      <c r="T100" s="12">
        <f t="shared" si="25"/>
        <v>12128.869999999999</v>
      </c>
      <c r="U100" s="12">
        <f t="shared" si="26"/>
        <v>12272</v>
      </c>
      <c r="V100" s="12">
        <f t="shared" si="27"/>
        <v>67871.13</v>
      </c>
      <c r="W100" s="58"/>
    </row>
    <row r="101" spans="1:23" s="6" customFormat="1" x14ac:dyDescent="0.2">
      <c r="A101" s="15">
        <f t="shared" si="28"/>
        <v>84</v>
      </c>
      <c r="B101" s="22" t="s">
        <v>540</v>
      </c>
      <c r="C101" s="13" t="s">
        <v>532</v>
      </c>
      <c r="D101" s="13" t="s">
        <v>533</v>
      </c>
      <c r="E101" s="13" t="s">
        <v>3</v>
      </c>
      <c r="F101" s="13" t="s">
        <v>6</v>
      </c>
      <c r="G101" s="52">
        <v>45474</v>
      </c>
      <c r="H101" s="52">
        <v>45657</v>
      </c>
      <c r="I101" s="12">
        <v>80000</v>
      </c>
      <c r="J101" s="12">
        <v>7400.87</v>
      </c>
      <c r="K101" s="12"/>
      <c r="L101" s="12">
        <f t="shared" si="19"/>
        <v>2296</v>
      </c>
      <c r="M101" s="12">
        <f t="shared" si="20"/>
        <v>5679.9999999999991</v>
      </c>
      <c r="N101" s="12">
        <f t="shared" si="21"/>
        <v>920</v>
      </c>
      <c r="O101" s="12">
        <f t="shared" si="22"/>
        <v>2432</v>
      </c>
      <c r="P101" s="12">
        <f t="shared" si="23"/>
        <v>5672</v>
      </c>
      <c r="Q101" s="12"/>
      <c r="R101" s="12">
        <f t="shared" si="24"/>
        <v>17000</v>
      </c>
      <c r="S101" s="12">
        <v>2466</v>
      </c>
      <c r="T101" s="12">
        <f t="shared" si="25"/>
        <v>14594.869999999999</v>
      </c>
      <c r="U101" s="12">
        <f t="shared" si="26"/>
        <v>12272</v>
      </c>
      <c r="V101" s="12">
        <f t="shared" si="27"/>
        <v>65405.130000000005</v>
      </c>
      <c r="W101" s="58"/>
    </row>
    <row r="102" spans="1:23" s="6" customFormat="1" ht="12.75" customHeight="1" x14ac:dyDescent="0.2">
      <c r="A102" s="15">
        <f t="shared" si="28"/>
        <v>85</v>
      </c>
      <c r="B102" s="22" t="s">
        <v>541</v>
      </c>
      <c r="C102" s="13" t="s">
        <v>530</v>
      </c>
      <c r="D102" s="13" t="s">
        <v>434</v>
      </c>
      <c r="E102" s="13" t="s">
        <v>3</v>
      </c>
      <c r="F102" s="13" t="s">
        <v>6</v>
      </c>
      <c r="G102" s="52">
        <v>45474</v>
      </c>
      <c r="H102" s="54">
        <v>45657</v>
      </c>
      <c r="I102" s="12">
        <v>55000</v>
      </c>
      <c r="J102" s="12">
        <v>2559.6799999999998</v>
      </c>
      <c r="K102" s="12"/>
      <c r="L102" s="12">
        <f t="shared" si="19"/>
        <v>1578.5</v>
      </c>
      <c r="M102" s="12">
        <f t="shared" si="20"/>
        <v>3904.9999999999995</v>
      </c>
      <c r="N102" s="12">
        <f t="shared" si="21"/>
        <v>632.5</v>
      </c>
      <c r="O102" s="12">
        <f t="shared" si="22"/>
        <v>1672</v>
      </c>
      <c r="P102" s="12">
        <f t="shared" si="23"/>
        <v>3899.5000000000005</v>
      </c>
      <c r="Q102" s="12"/>
      <c r="R102" s="12">
        <f t="shared" si="24"/>
        <v>11687.5</v>
      </c>
      <c r="S102" s="12"/>
      <c r="T102" s="12">
        <f t="shared" si="25"/>
        <v>5810.18</v>
      </c>
      <c r="U102" s="12">
        <f t="shared" si="26"/>
        <v>8437</v>
      </c>
      <c r="V102" s="12">
        <f t="shared" si="27"/>
        <v>49189.82</v>
      </c>
      <c r="W102" s="58"/>
    </row>
    <row r="103" spans="1:23" s="6" customFormat="1" ht="12.75" customHeight="1" x14ac:dyDescent="0.2">
      <c r="A103" s="15">
        <f t="shared" si="28"/>
        <v>86</v>
      </c>
      <c r="B103" s="22" t="s">
        <v>337</v>
      </c>
      <c r="C103" s="13" t="s">
        <v>544</v>
      </c>
      <c r="D103" s="13" t="s">
        <v>422</v>
      </c>
      <c r="E103" s="13" t="s">
        <v>3</v>
      </c>
      <c r="F103" s="13" t="s">
        <v>2</v>
      </c>
      <c r="G103" s="52">
        <v>45505</v>
      </c>
      <c r="H103" s="52">
        <v>45688</v>
      </c>
      <c r="I103" s="12">
        <v>155000</v>
      </c>
      <c r="J103" s="12">
        <v>25042.74</v>
      </c>
      <c r="K103" s="12"/>
      <c r="L103" s="12">
        <f t="shared" si="19"/>
        <v>4448.5</v>
      </c>
      <c r="M103" s="12">
        <f t="shared" si="20"/>
        <v>11004.999999999998</v>
      </c>
      <c r="N103" s="12">
        <f t="shared" si="21"/>
        <v>1782.5</v>
      </c>
      <c r="O103" s="12">
        <f t="shared" si="22"/>
        <v>4712</v>
      </c>
      <c r="P103" s="12">
        <f t="shared" si="23"/>
        <v>10989.5</v>
      </c>
      <c r="Q103" s="12"/>
      <c r="R103" s="12">
        <f t="shared" si="24"/>
        <v>32937.5</v>
      </c>
      <c r="S103" s="12"/>
      <c r="T103" s="12">
        <f t="shared" si="25"/>
        <v>34203.240000000005</v>
      </c>
      <c r="U103" s="12">
        <f t="shared" si="26"/>
        <v>23777</v>
      </c>
      <c r="V103" s="12">
        <f t="shared" si="27"/>
        <v>120796.76</v>
      </c>
      <c r="W103" s="58"/>
    </row>
    <row r="104" spans="1:23" s="6" customFormat="1" ht="15" customHeight="1" x14ac:dyDescent="0.2">
      <c r="A104" s="15">
        <f t="shared" si="28"/>
        <v>87</v>
      </c>
      <c r="B104" s="22" t="s">
        <v>335</v>
      </c>
      <c r="C104" s="13" t="s">
        <v>546</v>
      </c>
      <c r="D104" s="48" t="s">
        <v>578</v>
      </c>
      <c r="E104" s="13" t="s">
        <v>3</v>
      </c>
      <c r="F104" s="13" t="s">
        <v>6</v>
      </c>
      <c r="G104" s="52">
        <v>45505</v>
      </c>
      <c r="H104" s="52">
        <v>45688</v>
      </c>
      <c r="I104" s="12">
        <v>90000</v>
      </c>
      <c r="J104" s="12">
        <v>9753.1200000000008</v>
      </c>
      <c r="K104" s="12"/>
      <c r="L104" s="12">
        <f t="shared" si="19"/>
        <v>2583</v>
      </c>
      <c r="M104" s="12">
        <f t="shared" si="20"/>
        <v>6389.9999999999991</v>
      </c>
      <c r="N104" s="12">
        <f t="shared" si="21"/>
        <v>1035</v>
      </c>
      <c r="O104" s="12">
        <f t="shared" si="22"/>
        <v>2736</v>
      </c>
      <c r="P104" s="12">
        <f t="shared" si="23"/>
        <v>6381</v>
      </c>
      <c r="Q104" s="12"/>
      <c r="R104" s="12">
        <f t="shared" si="24"/>
        <v>19125</v>
      </c>
      <c r="S104" s="12"/>
      <c r="T104" s="12">
        <f t="shared" si="25"/>
        <v>15072.12</v>
      </c>
      <c r="U104" s="12">
        <f t="shared" si="26"/>
        <v>13806</v>
      </c>
      <c r="V104" s="12">
        <f t="shared" si="27"/>
        <v>74927.88</v>
      </c>
      <c r="W104" s="58"/>
    </row>
    <row r="105" spans="1:23" s="6" customFormat="1" x14ac:dyDescent="0.2">
      <c r="A105" s="15">
        <f t="shared" si="28"/>
        <v>88</v>
      </c>
      <c r="B105" s="22" t="s">
        <v>322</v>
      </c>
      <c r="C105" s="13" t="s">
        <v>543</v>
      </c>
      <c r="D105" s="13" t="s">
        <v>364</v>
      </c>
      <c r="E105" s="13" t="s">
        <v>3</v>
      </c>
      <c r="F105" s="13" t="s">
        <v>2</v>
      </c>
      <c r="G105" s="52">
        <v>45505</v>
      </c>
      <c r="H105" s="52">
        <v>45688</v>
      </c>
      <c r="I105" s="12">
        <v>80000</v>
      </c>
      <c r="J105" s="12">
        <v>6564.09</v>
      </c>
      <c r="K105" s="12"/>
      <c r="L105" s="12">
        <f t="shared" si="19"/>
        <v>2296</v>
      </c>
      <c r="M105" s="12">
        <f t="shared" si="20"/>
        <v>5679.9999999999991</v>
      </c>
      <c r="N105" s="12">
        <f t="shared" si="21"/>
        <v>920</v>
      </c>
      <c r="O105" s="12">
        <f t="shared" si="22"/>
        <v>2432</v>
      </c>
      <c r="P105" s="12">
        <f t="shared" si="23"/>
        <v>5672</v>
      </c>
      <c r="Q105" s="12">
        <v>3430.92</v>
      </c>
      <c r="R105" s="12">
        <f t="shared" si="24"/>
        <v>17000</v>
      </c>
      <c r="S105" s="12"/>
      <c r="T105" s="12">
        <f t="shared" si="25"/>
        <v>14723.01</v>
      </c>
      <c r="U105" s="12">
        <f t="shared" si="26"/>
        <v>12272</v>
      </c>
      <c r="V105" s="12">
        <f t="shared" si="27"/>
        <v>65276.99</v>
      </c>
      <c r="W105" s="58"/>
    </row>
    <row r="106" spans="1:23" s="6" customFormat="1" x14ac:dyDescent="0.2">
      <c r="A106" s="15">
        <f t="shared" si="28"/>
        <v>89</v>
      </c>
      <c r="B106" s="22" t="s">
        <v>360</v>
      </c>
      <c r="C106" s="13" t="s">
        <v>556</v>
      </c>
      <c r="D106" s="13" t="s">
        <v>279</v>
      </c>
      <c r="E106" s="13" t="s">
        <v>3</v>
      </c>
      <c r="F106" s="13" t="s">
        <v>2</v>
      </c>
      <c r="G106" s="52">
        <v>45536</v>
      </c>
      <c r="H106" s="52">
        <v>45689</v>
      </c>
      <c r="I106" s="12">
        <v>45000</v>
      </c>
      <c r="J106" s="12">
        <v>1148.33</v>
      </c>
      <c r="K106" s="12"/>
      <c r="L106" s="12">
        <f t="shared" si="19"/>
        <v>1291.5</v>
      </c>
      <c r="M106" s="12">
        <f t="shared" si="20"/>
        <v>3194.9999999999995</v>
      </c>
      <c r="N106" s="12">
        <f t="shared" si="21"/>
        <v>517.5</v>
      </c>
      <c r="O106" s="12">
        <f t="shared" si="22"/>
        <v>1368</v>
      </c>
      <c r="P106" s="12">
        <f t="shared" si="23"/>
        <v>3190.5</v>
      </c>
      <c r="Q106" s="12"/>
      <c r="R106" s="12">
        <f t="shared" si="24"/>
        <v>9562.5</v>
      </c>
      <c r="S106" s="12"/>
      <c r="T106" s="12">
        <f t="shared" si="25"/>
        <v>3807.83</v>
      </c>
      <c r="U106" s="12">
        <f t="shared" si="26"/>
        <v>6903</v>
      </c>
      <c r="V106" s="12">
        <f t="shared" si="27"/>
        <v>41192.17</v>
      </c>
      <c r="W106" s="58"/>
    </row>
    <row r="107" spans="1:23" s="6" customFormat="1" x14ac:dyDescent="0.2">
      <c r="A107" s="15">
        <f t="shared" si="28"/>
        <v>90</v>
      </c>
      <c r="B107" s="22" t="s">
        <v>575</v>
      </c>
      <c r="C107" s="13" t="s">
        <v>558</v>
      </c>
      <c r="D107" s="13" t="s">
        <v>415</v>
      </c>
      <c r="E107" s="13" t="s">
        <v>3</v>
      </c>
      <c r="F107" s="13" t="s">
        <v>6</v>
      </c>
      <c r="G107" s="52">
        <v>45536</v>
      </c>
      <c r="H107" s="52">
        <v>45689</v>
      </c>
      <c r="I107" s="12">
        <v>90000</v>
      </c>
      <c r="J107" s="12">
        <v>9324.25</v>
      </c>
      <c r="K107" s="12"/>
      <c r="L107" s="12">
        <f t="shared" si="19"/>
        <v>2583</v>
      </c>
      <c r="M107" s="12">
        <f t="shared" si="20"/>
        <v>6389.9999999999991</v>
      </c>
      <c r="N107" s="12">
        <f t="shared" si="21"/>
        <v>1035</v>
      </c>
      <c r="O107" s="12">
        <f t="shared" si="22"/>
        <v>2736</v>
      </c>
      <c r="P107" s="12">
        <f t="shared" si="23"/>
        <v>6381</v>
      </c>
      <c r="Q107" s="12"/>
      <c r="R107" s="12">
        <f t="shared" si="24"/>
        <v>19125</v>
      </c>
      <c r="S107" s="12">
        <v>1715.46</v>
      </c>
      <c r="T107" s="12">
        <f t="shared" si="25"/>
        <v>16358.71</v>
      </c>
      <c r="U107" s="12">
        <f t="shared" si="26"/>
        <v>13806</v>
      </c>
      <c r="V107" s="12">
        <f t="shared" si="27"/>
        <v>73641.290000000008</v>
      </c>
      <c r="W107" s="58"/>
    </row>
    <row r="108" spans="1:23" s="6" customFormat="1" x14ac:dyDescent="0.2">
      <c r="A108" s="15">
        <f t="shared" si="28"/>
        <v>91</v>
      </c>
      <c r="B108" s="22" t="s">
        <v>574</v>
      </c>
      <c r="C108" s="13" t="s">
        <v>570</v>
      </c>
      <c r="D108" s="13" t="s">
        <v>571</v>
      </c>
      <c r="E108" s="13" t="s">
        <v>3</v>
      </c>
      <c r="F108" s="13" t="s">
        <v>6</v>
      </c>
      <c r="G108" s="52">
        <v>45536</v>
      </c>
      <c r="H108" s="52">
        <v>45689</v>
      </c>
      <c r="I108" s="12">
        <v>65000</v>
      </c>
      <c r="J108" s="12">
        <v>4427.58</v>
      </c>
      <c r="K108" s="12"/>
      <c r="L108" s="12">
        <f t="shared" si="19"/>
        <v>1865.5</v>
      </c>
      <c r="M108" s="12">
        <f t="shared" si="20"/>
        <v>4615</v>
      </c>
      <c r="N108" s="12">
        <f t="shared" si="21"/>
        <v>747.5</v>
      </c>
      <c r="O108" s="12">
        <f t="shared" si="22"/>
        <v>1976</v>
      </c>
      <c r="P108" s="12">
        <f t="shared" si="23"/>
        <v>4608.5</v>
      </c>
      <c r="Q108" s="12"/>
      <c r="R108" s="12">
        <f t="shared" si="24"/>
        <v>13812.5</v>
      </c>
      <c r="S108" s="12"/>
      <c r="T108" s="12">
        <f t="shared" si="25"/>
        <v>8269.08</v>
      </c>
      <c r="U108" s="12">
        <f t="shared" si="26"/>
        <v>9971</v>
      </c>
      <c r="V108" s="12">
        <f t="shared" si="27"/>
        <v>56730.92</v>
      </c>
      <c r="W108" s="58"/>
    </row>
    <row r="109" spans="1:23" s="6" customFormat="1" ht="15" customHeight="1" x14ac:dyDescent="0.2">
      <c r="A109" s="15">
        <f t="shared" si="28"/>
        <v>92</v>
      </c>
      <c r="B109" s="22" t="s">
        <v>360</v>
      </c>
      <c r="C109" s="13" t="s">
        <v>572</v>
      </c>
      <c r="D109" s="13" t="s">
        <v>279</v>
      </c>
      <c r="E109" s="13" t="s">
        <v>3</v>
      </c>
      <c r="F109" s="13" t="s">
        <v>2</v>
      </c>
      <c r="G109" s="52">
        <v>45536</v>
      </c>
      <c r="H109" s="52">
        <v>45689</v>
      </c>
      <c r="I109" s="12">
        <v>45000</v>
      </c>
      <c r="J109" s="12">
        <v>1148.33</v>
      </c>
      <c r="K109" s="12"/>
      <c r="L109" s="12">
        <f t="shared" si="19"/>
        <v>1291.5</v>
      </c>
      <c r="M109" s="12">
        <f t="shared" si="20"/>
        <v>3194.9999999999995</v>
      </c>
      <c r="N109" s="12">
        <f t="shared" si="21"/>
        <v>517.5</v>
      </c>
      <c r="O109" s="12">
        <f t="shared" si="22"/>
        <v>1368</v>
      </c>
      <c r="P109" s="12">
        <f t="shared" si="23"/>
        <v>3190.5</v>
      </c>
      <c r="Q109" s="12"/>
      <c r="R109" s="12">
        <f t="shared" si="24"/>
        <v>9562.5</v>
      </c>
      <c r="S109" s="12"/>
      <c r="T109" s="12">
        <f t="shared" si="25"/>
        <v>3807.83</v>
      </c>
      <c r="U109" s="12">
        <f t="shared" si="26"/>
        <v>6903</v>
      </c>
      <c r="V109" s="12">
        <f t="shared" si="27"/>
        <v>41192.17</v>
      </c>
      <c r="W109" s="58"/>
    </row>
    <row r="110" spans="1:23" s="6" customFormat="1" ht="12.75" customHeight="1" x14ac:dyDescent="0.2">
      <c r="A110" s="15">
        <f t="shared" si="28"/>
        <v>93</v>
      </c>
      <c r="B110" s="22" t="s">
        <v>342</v>
      </c>
      <c r="C110" s="13" t="s">
        <v>579</v>
      </c>
      <c r="D110" s="13" t="s">
        <v>340</v>
      </c>
      <c r="E110" s="13" t="s">
        <v>3</v>
      </c>
      <c r="F110" s="13" t="s">
        <v>6</v>
      </c>
      <c r="G110" s="52">
        <v>45566</v>
      </c>
      <c r="H110" s="52">
        <v>45689</v>
      </c>
      <c r="I110" s="12">
        <v>45000</v>
      </c>
      <c r="J110" s="12">
        <v>1148.33</v>
      </c>
      <c r="K110" s="12"/>
      <c r="L110" s="12">
        <f t="shared" si="19"/>
        <v>1291.5</v>
      </c>
      <c r="M110" s="12">
        <f t="shared" si="20"/>
        <v>3194.9999999999995</v>
      </c>
      <c r="N110" s="12">
        <f t="shared" si="21"/>
        <v>517.5</v>
      </c>
      <c r="O110" s="12">
        <f t="shared" si="22"/>
        <v>1368</v>
      </c>
      <c r="P110" s="12">
        <f t="shared" si="23"/>
        <v>3190.5</v>
      </c>
      <c r="Q110" s="12"/>
      <c r="R110" s="12">
        <f t="shared" si="24"/>
        <v>9562.5</v>
      </c>
      <c r="S110" s="12"/>
      <c r="T110" s="12">
        <f t="shared" si="25"/>
        <v>3807.83</v>
      </c>
      <c r="U110" s="12">
        <f t="shared" si="26"/>
        <v>6903</v>
      </c>
      <c r="V110" s="12">
        <f t="shared" si="27"/>
        <v>41192.17</v>
      </c>
      <c r="W110" s="58"/>
    </row>
    <row r="111" spans="1:23" s="6" customFormat="1" ht="12.75" customHeight="1" x14ac:dyDescent="0.2">
      <c r="A111" s="15">
        <f t="shared" si="28"/>
        <v>94</v>
      </c>
      <c r="B111" s="22" t="s">
        <v>659</v>
      </c>
      <c r="C111" s="13" t="s">
        <v>656</v>
      </c>
      <c r="D111" s="13" t="s">
        <v>441</v>
      </c>
      <c r="E111" s="13" t="s">
        <v>3</v>
      </c>
      <c r="F111" s="13" t="s">
        <v>6</v>
      </c>
      <c r="G111" s="52">
        <v>45597</v>
      </c>
      <c r="H111" s="52">
        <v>45777</v>
      </c>
      <c r="I111" s="12">
        <v>45000</v>
      </c>
      <c r="J111" s="12">
        <v>1148.33</v>
      </c>
      <c r="K111" s="12"/>
      <c r="L111" s="12">
        <f t="shared" si="19"/>
        <v>1291.5</v>
      </c>
      <c r="M111" s="12">
        <f t="shared" si="20"/>
        <v>3194.9999999999995</v>
      </c>
      <c r="N111" s="12">
        <f t="shared" si="21"/>
        <v>517.5</v>
      </c>
      <c r="O111" s="12">
        <f t="shared" si="22"/>
        <v>1368</v>
      </c>
      <c r="P111" s="12">
        <f t="shared" si="23"/>
        <v>3190.5</v>
      </c>
      <c r="Q111" s="12"/>
      <c r="R111" s="12">
        <f t="shared" si="24"/>
        <v>9562.5</v>
      </c>
      <c r="S111" s="12"/>
      <c r="T111" s="12">
        <f t="shared" si="25"/>
        <v>3807.83</v>
      </c>
      <c r="U111" s="12">
        <f t="shared" si="26"/>
        <v>6903</v>
      </c>
      <c r="V111" s="12">
        <f t="shared" si="27"/>
        <v>41192.17</v>
      </c>
      <c r="W111" s="58"/>
    </row>
    <row r="112" spans="1:23" s="6" customFormat="1" x14ac:dyDescent="0.2">
      <c r="A112" s="18"/>
      <c r="B112" s="46" t="s">
        <v>278</v>
      </c>
      <c r="C112" s="18"/>
      <c r="D112" s="18"/>
      <c r="E112" s="18"/>
      <c r="F112" s="18"/>
      <c r="G112" s="53"/>
      <c r="H112" s="53"/>
      <c r="I112" s="17"/>
      <c r="J112" s="17"/>
      <c r="K112" s="17"/>
      <c r="L112" s="16"/>
      <c r="M112" s="16"/>
      <c r="N112" s="16"/>
      <c r="O112" s="16"/>
      <c r="P112" s="16"/>
      <c r="Q112" s="17"/>
      <c r="R112" s="16"/>
      <c r="S112" s="17"/>
      <c r="T112" s="16"/>
      <c r="U112" s="16"/>
      <c r="V112" s="16">
        <f t="shared" si="27"/>
        <v>0</v>
      </c>
      <c r="W112" s="58"/>
    </row>
    <row r="113" spans="1:24" s="6" customFormat="1" x14ac:dyDescent="0.2">
      <c r="A113" s="15">
        <f>1+A111</f>
        <v>95</v>
      </c>
      <c r="B113" s="22" t="s">
        <v>250</v>
      </c>
      <c r="C113" s="13" t="s">
        <v>256</v>
      </c>
      <c r="D113" s="13" t="s">
        <v>4</v>
      </c>
      <c r="E113" s="13" t="s">
        <v>3</v>
      </c>
      <c r="F113" s="13" t="s">
        <v>2</v>
      </c>
      <c r="G113" s="52">
        <v>45536</v>
      </c>
      <c r="H113" s="52">
        <v>45657</v>
      </c>
      <c r="I113" s="12">
        <v>120000</v>
      </c>
      <c r="J113" s="12">
        <v>0</v>
      </c>
      <c r="K113" s="12">
        <v>0</v>
      </c>
      <c r="L113" s="12">
        <f t="shared" ref="L113:L144" si="29">I113*2.87%</f>
        <v>3444</v>
      </c>
      <c r="M113" s="12">
        <f t="shared" ref="M113:M144" si="30">I113*7.1%</f>
        <v>8520</v>
      </c>
      <c r="N113" s="12">
        <f t="shared" ref="N113:N144" si="31">I113*1.15%</f>
        <v>1380</v>
      </c>
      <c r="O113" s="12">
        <f t="shared" ref="O113:O144" si="32">I113*3.04%</f>
        <v>3648</v>
      </c>
      <c r="P113" s="12">
        <f t="shared" ref="P113:P144" si="33">I113*7.09%</f>
        <v>8508</v>
      </c>
      <c r="Q113" s="12"/>
      <c r="R113" s="12">
        <f t="shared" ref="R113:R144" si="34">L113+M113+N113+O113+P113</f>
        <v>25500</v>
      </c>
      <c r="S113" s="12">
        <v>0</v>
      </c>
      <c r="T113" s="12">
        <f t="shared" ref="T113:T144" si="35">+L113+O113+Q113+S113+J113+K113</f>
        <v>7092</v>
      </c>
      <c r="U113" s="12">
        <f t="shared" ref="U113:U144" si="36">+P113+N113+M113</f>
        <v>18408</v>
      </c>
      <c r="V113" s="12">
        <f t="shared" si="27"/>
        <v>112908</v>
      </c>
      <c r="W113" s="58"/>
      <c r="X113" s="60"/>
    </row>
    <row r="114" spans="1:24" s="6" customFormat="1" ht="12" customHeight="1" x14ac:dyDescent="0.2">
      <c r="A114" s="15">
        <f t="shared" si="28"/>
        <v>96</v>
      </c>
      <c r="B114" s="22" t="s">
        <v>250</v>
      </c>
      <c r="C114" s="13" t="s">
        <v>272</v>
      </c>
      <c r="D114" s="13" t="s">
        <v>4</v>
      </c>
      <c r="E114" s="13" t="s">
        <v>3</v>
      </c>
      <c r="F114" s="13" t="s">
        <v>6</v>
      </c>
      <c r="G114" s="52">
        <v>45536</v>
      </c>
      <c r="H114" s="52">
        <v>45657</v>
      </c>
      <c r="I114" s="12">
        <v>72000</v>
      </c>
      <c r="J114" s="12">
        <v>5744.84</v>
      </c>
      <c r="K114" s="12">
        <v>0</v>
      </c>
      <c r="L114" s="12">
        <f t="shared" si="29"/>
        <v>2066.4</v>
      </c>
      <c r="M114" s="12">
        <f t="shared" si="30"/>
        <v>5111.9999999999991</v>
      </c>
      <c r="N114" s="12">
        <f t="shared" si="31"/>
        <v>828</v>
      </c>
      <c r="O114" s="12">
        <f t="shared" si="32"/>
        <v>2188.8000000000002</v>
      </c>
      <c r="P114" s="12">
        <f t="shared" si="33"/>
        <v>5104.8</v>
      </c>
      <c r="Q114" s="12"/>
      <c r="R114" s="12">
        <f t="shared" si="34"/>
        <v>15300</v>
      </c>
      <c r="S114" s="12">
        <v>0</v>
      </c>
      <c r="T114" s="12">
        <f t="shared" si="35"/>
        <v>10000.040000000001</v>
      </c>
      <c r="U114" s="12">
        <f t="shared" si="36"/>
        <v>11044.8</v>
      </c>
      <c r="V114" s="12">
        <f t="shared" ref="V114:V145" si="37">+I114-T114</f>
        <v>61999.96</v>
      </c>
      <c r="W114" s="58"/>
    </row>
    <row r="115" spans="1:24" s="6" customFormat="1" x14ac:dyDescent="0.2">
      <c r="A115" s="15">
        <f t="shared" si="28"/>
        <v>97</v>
      </c>
      <c r="B115" s="22" t="s">
        <v>5</v>
      </c>
      <c r="C115" s="13" t="s">
        <v>167</v>
      </c>
      <c r="D115" s="13" t="s">
        <v>4</v>
      </c>
      <c r="E115" s="13" t="s">
        <v>3</v>
      </c>
      <c r="F115" s="13" t="s">
        <v>2</v>
      </c>
      <c r="G115" s="52">
        <v>45536</v>
      </c>
      <c r="H115" s="52">
        <v>45657</v>
      </c>
      <c r="I115" s="12">
        <v>120000</v>
      </c>
      <c r="J115" s="12">
        <v>16809.87</v>
      </c>
      <c r="K115" s="12">
        <v>0</v>
      </c>
      <c r="L115" s="12">
        <f t="shared" si="29"/>
        <v>3444</v>
      </c>
      <c r="M115" s="12">
        <f t="shared" si="30"/>
        <v>8520</v>
      </c>
      <c r="N115" s="12">
        <f t="shared" si="31"/>
        <v>1380</v>
      </c>
      <c r="O115" s="12">
        <f t="shared" si="32"/>
        <v>3648</v>
      </c>
      <c r="P115" s="12">
        <f t="shared" si="33"/>
        <v>8508</v>
      </c>
      <c r="Q115" s="12"/>
      <c r="R115" s="12">
        <f t="shared" si="34"/>
        <v>25500</v>
      </c>
      <c r="S115" s="12">
        <v>0</v>
      </c>
      <c r="T115" s="12">
        <f t="shared" si="35"/>
        <v>23901.87</v>
      </c>
      <c r="U115" s="12">
        <f t="shared" si="36"/>
        <v>18408</v>
      </c>
      <c r="V115" s="12">
        <f t="shared" si="37"/>
        <v>96098.13</v>
      </c>
      <c r="W115" s="58"/>
    </row>
    <row r="116" spans="1:24" s="6" customFormat="1" x14ac:dyDescent="0.2">
      <c r="A116" s="15">
        <f t="shared" si="28"/>
        <v>98</v>
      </c>
      <c r="B116" s="22" t="s">
        <v>250</v>
      </c>
      <c r="C116" s="13" t="s">
        <v>255</v>
      </c>
      <c r="D116" s="13" t="s">
        <v>4</v>
      </c>
      <c r="E116" s="13" t="s">
        <v>3</v>
      </c>
      <c r="F116" s="13" t="s">
        <v>6</v>
      </c>
      <c r="G116" s="52">
        <v>45536</v>
      </c>
      <c r="H116" s="52">
        <v>45657</v>
      </c>
      <c r="I116" s="12">
        <v>120000</v>
      </c>
      <c r="J116" s="12">
        <v>16809.87</v>
      </c>
      <c r="K116" s="12">
        <v>0</v>
      </c>
      <c r="L116" s="12">
        <f t="shared" si="29"/>
        <v>3444</v>
      </c>
      <c r="M116" s="12">
        <f t="shared" si="30"/>
        <v>8520</v>
      </c>
      <c r="N116" s="12">
        <f t="shared" si="31"/>
        <v>1380</v>
      </c>
      <c r="O116" s="12">
        <f t="shared" si="32"/>
        <v>3648</v>
      </c>
      <c r="P116" s="12">
        <f t="shared" si="33"/>
        <v>8508</v>
      </c>
      <c r="Q116" s="12"/>
      <c r="R116" s="12">
        <f t="shared" si="34"/>
        <v>25500</v>
      </c>
      <c r="S116" s="12">
        <v>5391.51</v>
      </c>
      <c r="T116" s="12">
        <f t="shared" si="35"/>
        <v>29293.379999999997</v>
      </c>
      <c r="U116" s="12">
        <f t="shared" si="36"/>
        <v>18408</v>
      </c>
      <c r="V116" s="12">
        <f t="shared" si="37"/>
        <v>90706.62</v>
      </c>
      <c r="W116" s="58"/>
    </row>
    <row r="117" spans="1:24" s="6" customFormat="1" ht="15" customHeight="1" x14ac:dyDescent="0.2">
      <c r="A117" s="15">
        <f t="shared" si="28"/>
        <v>99</v>
      </c>
      <c r="B117" s="22" t="s">
        <v>250</v>
      </c>
      <c r="C117" s="13" t="s">
        <v>271</v>
      </c>
      <c r="D117" s="13" t="s">
        <v>4</v>
      </c>
      <c r="E117" s="13" t="s">
        <v>3</v>
      </c>
      <c r="F117" s="13" t="s">
        <v>2</v>
      </c>
      <c r="G117" s="52">
        <v>45536</v>
      </c>
      <c r="H117" s="52">
        <v>45657</v>
      </c>
      <c r="I117" s="12">
        <v>63000</v>
      </c>
      <c r="J117" s="12">
        <v>4051.22</v>
      </c>
      <c r="K117" s="12">
        <v>0</v>
      </c>
      <c r="L117" s="12">
        <f t="shared" si="29"/>
        <v>1808.1</v>
      </c>
      <c r="M117" s="12">
        <f t="shared" si="30"/>
        <v>4473</v>
      </c>
      <c r="N117" s="12">
        <f t="shared" si="31"/>
        <v>724.5</v>
      </c>
      <c r="O117" s="12">
        <f t="shared" si="32"/>
        <v>1915.2</v>
      </c>
      <c r="P117" s="12">
        <f t="shared" si="33"/>
        <v>4466.7000000000007</v>
      </c>
      <c r="Q117" s="12"/>
      <c r="R117" s="12">
        <f t="shared" si="34"/>
        <v>13387.500000000002</v>
      </c>
      <c r="S117" s="12">
        <v>0</v>
      </c>
      <c r="T117" s="12">
        <f t="shared" si="35"/>
        <v>7774.52</v>
      </c>
      <c r="U117" s="12">
        <f t="shared" si="36"/>
        <v>9664.2000000000007</v>
      </c>
      <c r="V117" s="12">
        <f t="shared" si="37"/>
        <v>55225.479999999996</v>
      </c>
      <c r="W117" s="58"/>
    </row>
    <row r="118" spans="1:24" s="6" customFormat="1" ht="12" customHeight="1" x14ac:dyDescent="0.2">
      <c r="A118" s="15">
        <f t="shared" si="28"/>
        <v>100</v>
      </c>
      <c r="B118" s="42" t="s">
        <v>501</v>
      </c>
      <c r="C118" s="13" t="s">
        <v>490</v>
      </c>
      <c r="D118" s="13" t="s">
        <v>4</v>
      </c>
      <c r="E118" s="13" t="s">
        <v>3</v>
      </c>
      <c r="F118" s="13" t="s">
        <v>6</v>
      </c>
      <c r="G118" s="52">
        <v>45536</v>
      </c>
      <c r="H118" s="52">
        <v>45657</v>
      </c>
      <c r="I118" s="12">
        <v>81000</v>
      </c>
      <c r="J118" s="12">
        <v>7636.09</v>
      </c>
      <c r="K118" s="12">
        <v>0</v>
      </c>
      <c r="L118" s="12">
        <f t="shared" si="29"/>
        <v>2324.6999999999998</v>
      </c>
      <c r="M118" s="12">
        <f t="shared" si="30"/>
        <v>5750.9999999999991</v>
      </c>
      <c r="N118" s="12">
        <f t="shared" si="31"/>
        <v>931.5</v>
      </c>
      <c r="O118" s="12">
        <f t="shared" si="32"/>
        <v>2462.4</v>
      </c>
      <c r="P118" s="12">
        <f t="shared" si="33"/>
        <v>5742.9000000000005</v>
      </c>
      <c r="Q118" s="12"/>
      <c r="R118" s="12">
        <f t="shared" si="34"/>
        <v>17212.5</v>
      </c>
      <c r="S118" s="12"/>
      <c r="T118" s="12">
        <f t="shared" si="35"/>
        <v>12423.19</v>
      </c>
      <c r="U118" s="12">
        <f t="shared" si="36"/>
        <v>12425.4</v>
      </c>
      <c r="V118" s="12">
        <f t="shared" si="37"/>
        <v>68576.81</v>
      </c>
      <c r="W118" s="58"/>
    </row>
    <row r="119" spans="1:24" s="6" customFormat="1" x14ac:dyDescent="0.2">
      <c r="A119" s="15">
        <f t="shared" si="28"/>
        <v>101</v>
      </c>
      <c r="B119" s="22" t="s">
        <v>63</v>
      </c>
      <c r="C119" s="13" t="s">
        <v>445</v>
      </c>
      <c r="D119" s="13" t="s">
        <v>446</v>
      </c>
      <c r="E119" s="13" t="s">
        <v>3</v>
      </c>
      <c r="F119" s="13" t="s">
        <v>6</v>
      </c>
      <c r="G119" s="52">
        <v>45323</v>
      </c>
      <c r="H119" s="52">
        <v>45504</v>
      </c>
      <c r="I119" s="12">
        <v>55000</v>
      </c>
      <c r="J119" s="12">
        <v>2559.6799999999998</v>
      </c>
      <c r="K119" s="12"/>
      <c r="L119" s="12">
        <f t="shared" si="29"/>
        <v>1578.5</v>
      </c>
      <c r="M119" s="12">
        <f t="shared" si="30"/>
        <v>3904.9999999999995</v>
      </c>
      <c r="N119" s="12">
        <f t="shared" si="31"/>
        <v>632.5</v>
      </c>
      <c r="O119" s="12">
        <f t="shared" si="32"/>
        <v>1672</v>
      </c>
      <c r="P119" s="12">
        <f t="shared" si="33"/>
        <v>3899.5000000000005</v>
      </c>
      <c r="Q119" s="12"/>
      <c r="R119" s="12">
        <f t="shared" si="34"/>
        <v>11687.5</v>
      </c>
      <c r="S119" s="12">
        <v>0</v>
      </c>
      <c r="T119" s="12">
        <f t="shared" si="35"/>
        <v>5810.18</v>
      </c>
      <c r="U119" s="12">
        <f t="shared" si="36"/>
        <v>8437</v>
      </c>
      <c r="V119" s="12">
        <f t="shared" si="37"/>
        <v>49189.82</v>
      </c>
      <c r="W119" s="58"/>
    </row>
    <row r="120" spans="1:24" s="6" customFormat="1" ht="12" customHeight="1" x14ac:dyDescent="0.2">
      <c r="A120" s="15">
        <f t="shared" si="28"/>
        <v>102</v>
      </c>
      <c r="B120" s="22" t="s">
        <v>250</v>
      </c>
      <c r="C120" s="13" t="s">
        <v>270</v>
      </c>
      <c r="D120" s="13" t="s">
        <v>4</v>
      </c>
      <c r="E120" s="13" t="s">
        <v>3</v>
      </c>
      <c r="F120" s="13" t="s">
        <v>2</v>
      </c>
      <c r="G120" s="52">
        <v>45536</v>
      </c>
      <c r="H120" s="52">
        <v>45657</v>
      </c>
      <c r="I120" s="12">
        <v>120000</v>
      </c>
      <c r="J120" s="12">
        <v>16809.87</v>
      </c>
      <c r="K120" s="12">
        <v>0</v>
      </c>
      <c r="L120" s="12">
        <f t="shared" si="29"/>
        <v>3444</v>
      </c>
      <c r="M120" s="12">
        <f t="shared" si="30"/>
        <v>8520</v>
      </c>
      <c r="N120" s="12">
        <f t="shared" si="31"/>
        <v>1380</v>
      </c>
      <c r="O120" s="12">
        <f t="shared" si="32"/>
        <v>3648</v>
      </c>
      <c r="P120" s="12">
        <f t="shared" si="33"/>
        <v>8508</v>
      </c>
      <c r="Q120" s="12"/>
      <c r="R120" s="12">
        <f t="shared" si="34"/>
        <v>25500</v>
      </c>
      <c r="S120" s="12">
        <v>0</v>
      </c>
      <c r="T120" s="12">
        <f t="shared" si="35"/>
        <v>23901.87</v>
      </c>
      <c r="U120" s="12">
        <f t="shared" si="36"/>
        <v>18408</v>
      </c>
      <c r="V120" s="12">
        <f t="shared" si="37"/>
        <v>96098.13</v>
      </c>
      <c r="W120" s="58"/>
    </row>
    <row r="121" spans="1:24" s="7" customFormat="1" x14ac:dyDescent="0.2">
      <c r="A121" s="15">
        <f t="shared" si="28"/>
        <v>103</v>
      </c>
      <c r="B121" s="22" t="s">
        <v>5</v>
      </c>
      <c r="C121" s="13" t="s">
        <v>453</v>
      </c>
      <c r="D121" s="13" t="s">
        <v>4</v>
      </c>
      <c r="E121" s="13" t="s">
        <v>3</v>
      </c>
      <c r="F121" s="13" t="s">
        <v>6</v>
      </c>
      <c r="G121" s="52">
        <v>45536</v>
      </c>
      <c r="H121" s="52">
        <v>45657</v>
      </c>
      <c r="I121" s="12">
        <v>9000</v>
      </c>
      <c r="J121" s="12">
        <v>0</v>
      </c>
      <c r="K121" s="12">
        <v>0</v>
      </c>
      <c r="L121" s="12">
        <f t="shared" si="29"/>
        <v>258.3</v>
      </c>
      <c r="M121" s="12">
        <f t="shared" si="30"/>
        <v>638.99999999999989</v>
      </c>
      <c r="N121" s="12">
        <f t="shared" si="31"/>
        <v>103.5</v>
      </c>
      <c r="O121" s="12">
        <f t="shared" si="32"/>
        <v>273.60000000000002</v>
      </c>
      <c r="P121" s="12">
        <f t="shared" si="33"/>
        <v>638.1</v>
      </c>
      <c r="Q121" s="12"/>
      <c r="R121" s="12">
        <f t="shared" si="34"/>
        <v>1912.5</v>
      </c>
      <c r="S121" s="12">
        <v>0</v>
      </c>
      <c r="T121" s="12">
        <f t="shared" si="35"/>
        <v>531.90000000000009</v>
      </c>
      <c r="U121" s="12">
        <f t="shared" si="36"/>
        <v>1380.6</v>
      </c>
      <c r="V121" s="12">
        <f t="shared" si="37"/>
        <v>8468.1</v>
      </c>
      <c r="W121" s="58"/>
    </row>
    <row r="122" spans="1:24" s="6" customFormat="1" ht="12.75" customHeight="1" x14ac:dyDescent="0.2">
      <c r="A122" s="15">
        <f t="shared" si="28"/>
        <v>104</v>
      </c>
      <c r="B122" s="22" t="s">
        <v>484</v>
      </c>
      <c r="C122" s="13" t="s">
        <v>166</v>
      </c>
      <c r="D122" s="13" t="s">
        <v>4</v>
      </c>
      <c r="E122" s="13" t="s">
        <v>3</v>
      </c>
      <c r="F122" s="13" t="s">
        <v>6</v>
      </c>
      <c r="G122" s="52">
        <v>45536</v>
      </c>
      <c r="H122" s="52">
        <v>45657</v>
      </c>
      <c r="I122" s="12">
        <v>60000</v>
      </c>
      <c r="J122" s="12">
        <v>0</v>
      </c>
      <c r="K122" s="12">
        <v>0</v>
      </c>
      <c r="L122" s="12">
        <f t="shared" si="29"/>
        <v>1722</v>
      </c>
      <c r="M122" s="12">
        <f t="shared" si="30"/>
        <v>4260</v>
      </c>
      <c r="N122" s="12">
        <f t="shared" si="31"/>
        <v>690</v>
      </c>
      <c r="O122" s="12">
        <f t="shared" si="32"/>
        <v>1824</v>
      </c>
      <c r="P122" s="12">
        <f t="shared" si="33"/>
        <v>4254</v>
      </c>
      <c r="Q122" s="12">
        <v>0</v>
      </c>
      <c r="R122" s="12">
        <f t="shared" si="34"/>
        <v>12750</v>
      </c>
      <c r="S122" s="12"/>
      <c r="T122" s="12">
        <f t="shared" si="35"/>
        <v>3546</v>
      </c>
      <c r="U122" s="12">
        <f t="shared" si="36"/>
        <v>9204</v>
      </c>
      <c r="V122" s="12">
        <f t="shared" si="37"/>
        <v>56454</v>
      </c>
      <c r="W122" s="58"/>
    </row>
    <row r="123" spans="1:24" s="6" customFormat="1" ht="15" customHeight="1" x14ac:dyDescent="0.2">
      <c r="A123" s="15">
        <f t="shared" si="28"/>
        <v>105</v>
      </c>
      <c r="B123" s="22" t="s">
        <v>5</v>
      </c>
      <c r="C123" s="13" t="s">
        <v>457</v>
      </c>
      <c r="D123" s="13" t="s">
        <v>4</v>
      </c>
      <c r="E123" s="13" t="s">
        <v>3</v>
      </c>
      <c r="F123" s="13" t="s">
        <v>2</v>
      </c>
      <c r="G123" s="52">
        <v>45536</v>
      </c>
      <c r="H123" s="52">
        <v>45657</v>
      </c>
      <c r="I123" s="12">
        <v>60000</v>
      </c>
      <c r="J123" s="12">
        <v>3486.68</v>
      </c>
      <c r="K123" s="12">
        <v>0</v>
      </c>
      <c r="L123" s="12">
        <f t="shared" si="29"/>
        <v>1722</v>
      </c>
      <c r="M123" s="12">
        <f t="shared" si="30"/>
        <v>4260</v>
      </c>
      <c r="N123" s="12">
        <f t="shared" si="31"/>
        <v>690</v>
      </c>
      <c r="O123" s="12">
        <f t="shared" si="32"/>
        <v>1824</v>
      </c>
      <c r="P123" s="12">
        <f t="shared" si="33"/>
        <v>4254</v>
      </c>
      <c r="Q123" s="12"/>
      <c r="R123" s="12">
        <f t="shared" si="34"/>
        <v>12750</v>
      </c>
      <c r="S123" s="12">
        <v>0</v>
      </c>
      <c r="T123" s="12">
        <f t="shared" si="35"/>
        <v>7032.68</v>
      </c>
      <c r="U123" s="12">
        <f t="shared" si="36"/>
        <v>9204</v>
      </c>
      <c r="V123" s="12">
        <f t="shared" si="37"/>
        <v>52967.32</v>
      </c>
      <c r="W123" s="58"/>
    </row>
    <row r="124" spans="1:24" s="6" customFormat="1" ht="12" customHeight="1" x14ac:dyDescent="0.2">
      <c r="A124" s="15">
        <f t="shared" si="28"/>
        <v>106</v>
      </c>
      <c r="B124" s="22" t="s">
        <v>250</v>
      </c>
      <c r="C124" s="13" t="s">
        <v>252</v>
      </c>
      <c r="D124" s="13" t="s">
        <v>4</v>
      </c>
      <c r="E124" s="13" t="s">
        <v>3</v>
      </c>
      <c r="F124" s="13" t="s">
        <v>2</v>
      </c>
      <c r="G124" s="52">
        <v>45536</v>
      </c>
      <c r="H124" s="52">
        <v>45657</v>
      </c>
      <c r="I124" s="12">
        <v>120000</v>
      </c>
      <c r="J124" s="12">
        <v>16809.87</v>
      </c>
      <c r="K124" s="12">
        <v>0</v>
      </c>
      <c r="L124" s="12">
        <f t="shared" si="29"/>
        <v>3444</v>
      </c>
      <c r="M124" s="12">
        <f t="shared" si="30"/>
        <v>8520</v>
      </c>
      <c r="N124" s="12">
        <f t="shared" si="31"/>
        <v>1380</v>
      </c>
      <c r="O124" s="12">
        <f t="shared" si="32"/>
        <v>3648</v>
      </c>
      <c r="P124" s="12">
        <f t="shared" si="33"/>
        <v>8508</v>
      </c>
      <c r="Q124" s="12"/>
      <c r="R124" s="12">
        <f t="shared" si="34"/>
        <v>25500</v>
      </c>
      <c r="S124" s="12">
        <v>0</v>
      </c>
      <c r="T124" s="12">
        <f t="shared" si="35"/>
        <v>23901.87</v>
      </c>
      <c r="U124" s="12">
        <f t="shared" si="36"/>
        <v>18408</v>
      </c>
      <c r="V124" s="12">
        <f t="shared" si="37"/>
        <v>96098.13</v>
      </c>
      <c r="W124" s="58"/>
    </row>
    <row r="125" spans="1:24" s="6" customFormat="1" x14ac:dyDescent="0.2">
      <c r="A125" s="15">
        <f t="shared" si="28"/>
        <v>107</v>
      </c>
      <c r="B125" s="22" t="s">
        <v>250</v>
      </c>
      <c r="C125" s="13" t="s">
        <v>268</v>
      </c>
      <c r="D125" s="13" t="s">
        <v>4</v>
      </c>
      <c r="E125" s="13" t="s">
        <v>3</v>
      </c>
      <c r="F125" s="13" t="s">
        <v>6</v>
      </c>
      <c r="G125" s="52">
        <v>45536</v>
      </c>
      <c r="H125" s="52">
        <v>45657</v>
      </c>
      <c r="I125" s="12">
        <v>88000</v>
      </c>
      <c r="J125" s="12">
        <v>9282.67</v>
      </c>
      <c r="K125" s="12">
        <v>0</v>
      </c>
      <c r="L125" s="12">
        <f t="shared" si="29"/>
        <v>2525.6</v>
      </c>
      <c r="M125" s="12">
        <f t="shared" si="30"/>
        <v>6247.9999999999991</v>
      </c>
      <c r="N125" s="12">
        <f t="shared" si="31"/>
        <v>1012</v>
      </c>
      <c r="O125" s="12">
        <f t="shared" si="32"/>
        <v>2675.2</v>
      </c>
      <c r="P125" s="12">
        <f t="shared" si="33"/>
        <v>6239.2000000000007</v>
      </c>
      <c r="Q125" s="12"/>
      <c r="R125" s="12">
        <f t="shared" si="34"/>
        <v>18700</v>
      </c>
      <c r="S125" s="12">
        <v>0</v>
      </c>
      <c r="T125" s="12">
        <f t="shared" si="35"/>
        <v>14483.47</v>
      </c>
      <c r="U125" s="12">
        <f t="shared" si="36"/>
        <v>13499.2</v>
      </c>
      <c r="V125" s="12">
        <f t="shared" si="37"/>
        <v>73516.53</v>
      </c>
      <c r="W125" s="58"/>
    </row>
    <row r="126" spans="1:24" s="6" customFormat="1" x14ac:dyDescent="0.2">
      <c r="A126" s="15">
        <f t="shared" si="28"/>
        <v>108</v>
      </c>
      <c r="B126" s="22" t="s">
        <v>250</v>
      </c>
      <c r="C126" s="13" t="s">
        <v>259</v>
      </c>
      <c r="D126" s="13" t="s">
        <v>4</v>
      </c>
      <c r="E126" s="13" t="s">
        <v>3</v>
      </c>
      <c r="F126" s="13" t="s">
        <v>6</v>
      </c>
      <c r="G126" s="52">
        <v>45536</v>
      </c>
      <c r="H126" s="52">
        <v>45657</v>
      </c>
      <c r="I126" s="12">
        <v>93000</v>
      </c>
      <c r="J126" s="12">
        <v>10458.790000000001</v>
      </c>
      <c r="K126" s="12">
        <v>0</v>
      </c>
      <c r="L126" s="12">
        <f t="shared" si="29"/>
        <v>2669.1</v>
      </c>
      <c r="M126" s="12">
        <f t="shared" si="30"/>
        <v>6602.9999999999991</v>
      </c>
      <c r="N126" s="12">
        <f t="shared" si="31"/>
        <v>1069.5</v>
      </c>
      <c r="O126" s="12">
        <f t="shared" si="32"/>
        <v>2827.2</v>
      </c>
      <c r="P126" s="12">
        <f t="shared" si="33"/>
        <v>6593.7000000000007</v>
      </c>
      <c r="Q126" s="12"/>
      <c r="R126" s="12">
        <f t="shared" si="34"/>
        <v>19762.5</v>
      </c>
      <c r="S126" s="12">
        <v>0</v>
      </c>
      <c r="T126" s="12">
        <f t="shared" si="35"/>
        <v>15955.09</v>
      </c>
      <c r="U126" s="12">
        <f t="shared" si="36"/>
        <v>14266.2</v>
      </c>
      <c r="V126" s="12">
        <f t="shared" si="37"/>
        <v>77044.91</v>
      </c>
      <c r="W126" s="58"/>
    </row>
    <row r="127" spans="1:24" s="6" customFormat="1" ht="12" customHeight="1" x14ac:dyDescent="0.2">
      <c r="A127" s="15">
        <f t="shared" si="28"/>
        <v>109</v>
      </c>
      <c r="B127" s="22" t="s">
        <v>250</v>
      </c>
      <c r="C127" s="13" t="s">
        <v>254</v>
      </c>
      <c r="D127" s="13" t="s">
        <v>4</v>
      </c>
      <c r="E127" s="13" t="s">
        <v>3</v>
      </c>
      <c r="F127" s="13" t="s">
        <v>2</v>
      </c>
      <c r="G127" s="52">
        <v>45536</v>
      </c>
      <c r="H127" s="52">
        <v>45657</v>
      </c>
      <c r="I127" s="12">
        <v>52800</v>
      </c>
      <c r="J127" s="12">
        <v>2249.1799999999998</v>
      </c>
      <c r="K127" s="12">
        <v>0</v>
      </c>
      <c r="L127" s="12">
        <f t="shared" si="29"/>
        <v>1515.36</v>
      </c>
      <c r="M127" s="12">
        <f t="shared" si="30"/>
        <v>3748.7999999999997</v>
      </c>
      <c r="N127" s="12">
        <f t="shared" si="31"/>
        <v>607.20000000000005</v>
      </c>
      <c r="O127" s="12">
        <f t="shared" si="32"/>
        <v>1605.12</v>
      </c>
      <c r="P127" s="12">
        <f t="shared" si="33"/>
        <v>3743.5200000000004</v>
      </c>
      <c r="Q127" s="12"/>
      <c r="R127" s="12">
        <f t="shared" si="34"/>
        <v>11220</v>
      </c>
      <c r="S127" s="12">
        <v>10566</v>
      </c>
      <c r="T127" s="12">
        <f t="shared" si="35"/>
        <v>15935.66</v>
      </c>
      <c r="U127" s="12">
        <f t="shared" si="36"/>
        <v>8099.52</v>
      </c>
      <c r="V127" s="12">
        <f t="shared" si="37"/>
        <v>36864.339999999997</v>
      </c>
      <c r="W127" s="58"/>
    </row>
    <row r="128" spans="1:24" s="6" customFormat="1" ht="12" customHeight="1" x14ac:dyDescent="0.2">
      <c r="A128" s="15">
        <f t="shared" si="28"/>
        <v>110</v>
      </c>
      <c r="B128" s="22" t="s">
        <v>250</v>
      </c>
      <c r="C128" s="13" t="s">
        <v>267</v>
      </c>
      <c r="D128" s="13" t="s">
        <v>4</v>
      </c>
      <c r="E128" s="13" t="s">
        <v>3</v>
      </c>
      <c r="F128" s="13" t="s">
        <v>2</v>
      </c>
      <c r="G128" s="52">
        <v>45536</v>
      </c>
      <c r="H128" s="52">
        <v>45657</v>
      </c>
      <c r="I128" s="12">
        <v>50600</v>
      </c>
      <c r="J128" s="12">
        <v>1938.68</v>
      </c>
      <c r="K128" s="12">
        <v>0</v>
      </c>
      <c r="L128" s="12">
        <f t="shared" si="29"/>
        <v>1452.22</v>
      </c>
      <c r="M128" s="12">
        <f t="shared" si="30"/>
        <v>3592.5999999999995</v>
      </c>
      <c r="N128" s="12">
        <f t="shared" si="31"/>
        <v>581.9</v>
      </c>
      <c r="O128" s="12">
        <f t="shared" si="32"/>
        <v>1538.24</v>
      </c>
      <c r="P128" s="12">
        <f t="shared" si="33"/>
        <v>3587.5400000000004</v>
      </c>
      <c r="Q128" s="12"/>
      <c r="R128" s="12">
        <f t="shared" si="34"/>
        <v>10752.5</v>
      </c>
      <c r="S128" s="12">
        <v>0</v>
      </c>
      <c r="T128" s="12">
        <f t="shared" si="35"/>
        <v>4929.1400000000003</v>
      </c>
      <c r="U128" s="12">
        <f t="shared" si="36"/>
        <v>7762.04</v>
      </c>
      <c r="V128" s="12">
        <f t="shared" si="37"/>
        <v>45670.86</v>
      </c>
      <c r="W128" s="58"/>
    </row>
    <row r="129" spans="1:25" s="6" customFormat="1" ht="12.75" customHeight="1" x14ac:dyDescent="0.2">
      <c r="A129" s="15">
        <f t="shared" si="28"/>
        <v>111</v>
      </c>
      <c r="B129" s="22" t="s">
        <v>5</v>
      </c>
      <c r="C129" s="13" t="s">
        <v>451</v>
      </c>
      <c r="D129" s="13" t="s">
        <v>4</v>
      </c>
      <c r="E129" s="13" t="s">
        <v>3</v>
      </c>
      <c r="F129" s="13" t="s">
        <v>6</v>
      </c>
      <c r="G129" s="52">
        <v>45536</v>
      </c>
      <c r="H129" s="52">
        <v>45657</v>
      </c>
      <c r="I129" s="12">
        <v>36000</v>
      </c>
      <c r="J129" s="12">
        <v>0</v>
      </c>
      <c r="K129" s="12">
        <v>0</v>
      </c>
      <c r="L129" s="12">
        <f t="shared" si="29"/>
        <v>1033.2</v>
      </c>
      <c r="M129" s="12">
        <f t="shared" si="30"/>
        <v>2555.9999999999995</v>
      </c>
      <c r="N129" s="12">
        <f t="shared" si="31"/>
        <v>414</v>
      </c>
      <c r="O129" s="12">
        <f t="shared" si="32"/>
        <v>1094.4000000000001</v>
      </c>
      <c r="P129" s="12">
        <f t="shared" si="33"/>
        <v>2552.4</v>
      </c>
      <c r="Q129" s="12"/>
      <c r="R129" s="12">
        <f t="shared" si="34"/>
        <v>7650</v>
      </c>
      <c r="S129" s="12">
        <v>0</v>
      </c>
      <c r="T129" s="12">
        <f t="shared" si="35"/>
        <v>2127.6000000000004</v>
      </c>
      <c r="U129" s="12">
        <f t="shared" si="36"/>
        <v>5522.4</v>
      </c>
      <c r="V129" s="12">
        <f t="shared" si="37"/>
        <v>33872.400000000001</v>
      </c>
      <c r="W129" s="58"/>
    </row>
    <row r="130" spans="1:25" s="6" customFormat="1" x14ac:dyDescent="0.2">
      <c r="A130" s="15">
        <f t="shared" si="28"/>
        <v>112</v>
      </c>
      <c r="B130" s="22" t="s">
        <v>250</v>
      </c>
      <c r="C130" s="13" t="s">
        <v>266</v>
      </c>
      <c r="D130" s="13" t="s">
        <v>4</v>
      </c>
      <c r="E130" s="13" t="s">
        <v>3</v>
      </c>
      <c r="F130" s="13" t="s">
        <v>2</v>
      </c>
      <c r="G130" s="52">
        <v>45536</v>
      </c>
      <c r="H130" s="52">
        <v>45657</v>
      </c>
      <c r="I130" s="12">
        <v>120000</v>
      </c>
      <c r="J130" s="12">
        <v>16381</v>
      </c>
      <c r="K130" s="12">
        <v>0</v>
      </c>
      <c r="L130" s="12">
        <f t="shared" si="29"/>
        <v>3444</v>
      </c>
      <c r="M130" s="12">
        <f t="shared" si="30"/>
        <v>8520</v>
      </c>
      <c r="N130" s="12">
        <f t="shared" si="31"/>
        <v>1380</v>
      </c>
      <c r="O130" s="12">
        <f t="shared" si="32"/>
        <v>3648</v>
      </c>
      <c r="P130" s="12">
        <f t="shared" si="33"/>
        <v>8508</v>
      </c>
      <c r="Q130" s="12">
        <v>1715.46</v>
      </c>
      <c r="R130" s="12">
        <f t="shared" si="34"/>
        <v>25500</v>
      </c>
      <c r="S130" s="12">
        <v>0</v>
      </c>
      <c r="T130" s="12">
        <f t="shared" si="35"/>
        <v>25188.46</v>
      </c>
      <c r="U130" s="12">
        <f t="shared" si="36"/>
        <v>18408</v>
      </c>
      <c r="V130" s="12">
        <f t="shared" si="37"/>
        <v>94811.540000000008</v>
      </c>
      <c r="W130" s="58"/>
    </row>
    <row r="131" spans="1:25" s="6" customFormat="1" ht="12" customHeight="1" x14ac:dyDescent="0.2">
      <c r="A131" s="15">
        <f t="shared" si="28"/>
        <v>113</v>
      </c>
      <c r="B131" s="22" t="s">
        <v>5</v>
      </c>
      <c r="C131" s="13" t="s">
        <v>456</v>
      </c>
      <c r="D131" s="13" t="s">
        <v>4</v>
      </c>
      <c r="E131" s="13" t="s">
        <v>3</v>
      </c>
      <c r="F131" s="13" t="s">
        <v>6</v>
      </c>
      <c r="G131" s="52">
        <v>45536</v>
      </c>
      <c r="H131" s="52">
        <v>45657</v>
      </c>
      <c r="I131" s="12">
        <v>51000</v>
      </c>
      <c r="J131" s="12">
        <v>1995.14</v>
      </c>
      <c r="K131" s="12">
        <v>0</v>
      </c>
      <c r="L131" s="12">
        <f t="shared" si="29"/>
        <v>1463.7</v>
      </c>
      <c r="M131" s="12">
        <f t="shared" si="30"/>
        <v>3620.9999999999995</v>
      </c>
      <c r="N131" s="12">
        <f t="shared" si="31"/>
        <v>586.5</v>
      </c>
      <c r="O131" s="12">
        <f t="shared" si="32"/>
        <v>1550.4</v>
      </c>
      <c r="P131" s="12">
        <f t="shared" si="33"/>
        <v>3615.9</v>
      </c>
      <c r="Q131" s="12"/>
      <c r="R131" s="12">
        <f t="shared" si="34"/>
        <v>10837.5</v>
      </c>
      <c r="S131" s="12">
        <v>0</v>
      </c>
      <c r="T131" s="12">
        <f t="shared" si="35"/>
        <v>5009.2400000000007</v>
      </c>
      <c r="U131" s="12">
        <f t="shared" si="36"/>
        <v>7823.4</v>
      </c>
      <c r="V131" s="12">
        <f t="shared" si="37"/>
        <v>45990.76</v>
      </c>
      <c r="W131" s="58"/>
    </row>
    <row r="132" spans="1:25" s="6" customFormat="1" ht="12.75" customHeight="1" x14ac:dyDescent="0.2">
      <c r="A132" s="15">
        <f t="shared" si="28"/>
        <v>114</v>
      </c>
      <c r="B132" s="22" t="s">
        <v>5</v>
      </c>
      <c r="C132" s="13" t="s">
        <v>144</v>
      </c>
      <c r="D132" s="13" t="s">
        <v>4</v>
      </c>
      <c r="E132" s="13" t="s">
        <v>3</v>
      </c>
      <c r="F132" s="13" t="s">
        <v>2</v>
      </c>
      <c r="G132" s="52">
        <v>45536</v>
      </c>
      <c r="H132" s="52">
        <v>45657</v>
      </c>
      <c r="I132" s="12">
        <v>52800</v>
      </c>
      <c r="J132" s="12">
        <v>1734.54</v>
      </c>
      <c r="K132" s="12">
        <v>0</v>
      </c>
      <c r="L132" s="12">
        <f t="shared" si="29"/>
        <v>1515.36</v>
      </c>
      <c r="M132" s="12">
        <f t="shared" si="30"/>
        <v>3748.7999999999997</v>
      </c>
      <c r="N132" s="12">
        <f t="shared" si="31"/>
        <v>607.20000000000005</v>
      </c>
      <c r="O132" s="12">
        <f t="shared" si="32"/>
        <v>1605.12</v>
      </c>
      <c r="P132" s="12">
        <f t="shared" si="33"/>
        <v>3743.5200000000004</v>
      </c>
      <c r="Q132" s="12">
        <f>1715.46*2</f>
        <v>3430.92</v>
      </c>
      <c r="R132" s="12">
        <f t="shared" si="34"/>
        <v>11220</v>
      </c>
      <c r="S132" s="12">
        <v>0</v>
      </c>
      <c r="T132" s="12">
        <f t="shared" si="35"/>
        <v>8285.9399999999987</v>
      </c>
      <c r="U132" s="12">
        <f t="shared" si="36"/>
        <v>8099.52</v>
      </c>
      <c r="V132" s="12">
        <f t="shared" si="37"/>
        <v>44514.06</v>
      </c>
      <c r="W132" s="58"/>
    </row>
    <row r="133" spans="1:25" s="6" customFormat="1" x14ac:dyDescent="0.2">
      <c r="A133" s="15">
        <f t="shared" si="28"/>
        <v>115</v>
      </c>
      <c r="B133" s="22" t="s">
        <v>250</v>
      </c>
      <c r="C133" s="13" t="s">
        <v>253</v>
      </c>
      <c r="D133" s="13" t="s">
        <v>4</v>
      </c>
      <c r="E133" s="13" t="s">
        <v>3</v>
      </c>
      <c r="F133" s="13" t="s">
        <v>2</v>
      </c>
      <c r="G133" s="52">
        <v>45536</v>
      </c>
      <c r="H133" s="52">
        <v>45657</v>
      </c>
      <c r="I133" s="12">
        <v>52800</v>
      </c>
      <c r="J133" s="12">
        <v>1991.86</v>
      </c>
      <c r="K133" s="12">
        <v>0</v>
      </c>
      <c r="L133" s="12">
        <f t="shared" si="29"/>
        <v>1515.36</v>
      </c>
      <c r="M133" s="12">
        <f t="shared" si="30"/>
        <v>3748.7999999999997</v>
      </c>
      <c r="N133" s="12">
        <f t="shared" si="31"/>
        <v>607.20000000000005</v>
      </c>
      <c r="O133" s="12">
        <f t="shared" si="32"/>
        <v>1605.12</v>
      </c>
      <c r="P133" s="12">
        <f t="shared" si="33"/>
        <v>3743.5200000000004</v>
      </c>
      <c r="Q133" s="12">
        <v>1715.46</v>
      </c>
      <c r="R133" s="12">
        <f t="shared" si="34"/>
        <v>11220</v>
      </c>
      <c r="S133" s="12">
        <v>0</v>
      </c>
      <c r="T133" s="12">
        <f t="shared" si="35"/>
        <v>6827.7999999999993</v>
      </c>
      <c r="U133" s="12">
        <f t="shared" si="36"/>
        <v>8099.52</v>
      </c>
      <c r="V133" s="12">
        <f t="shared" si="37"/>
        <v>45972.2</v>
      </c>
      <c r="W133" s="58"/>
    </row>
    <row r="134" spans="1:25" s="6" customFormat="1" ht="12.75" customHeight="1" x14ac:dyDescent="0.2">
      <c r="A134" s="15">
        <f t="shared" si="28"/>
        <v>116</v>
      </c>
      <c r="B134" s="22" t="s">
        <v>250</v>
      </c>
      <c r="C134" s="13" t="s">
        <v>269</v>
      </c>
      <c r="D134" s="13" t="s">
        <v>4</v>
      </c>
      <c r="E134" s="13" t="s">
        <v>3</v>
      </c>
      <c r="F134" s="13" t="s">
        <v>6</v>
      </c>
      <c r="G134" s="52">
        <v>45536</v>
      </c>
      <c r="H134" s="52">
        <v>45657</v>
      </c>
      <c r="I134" s="12">
        <v>120000</v>
      </c>
      <c r="J134" s="12">
        <v>0</v>
      </c>
      <c r="K134" s="12">
        <v>0</v>
      </c>
      <c r="L134" s="12">
        <f t="shared" si="29"/>
        <v>3444</v>
      </c>
      <c r="M134" s="12">
        <f t="shared" si="30"/>
        <v>8520</v>
      </c>
      <c r="N134" s="12">
        <f t="shared" si="31"/>
        <v>1380</v>
      </c>
      <c r="O134" s="12">
        <f t="shared" si="32"/>
        <v>3648</v>
      </c>
      <c r="P134" s="12">
        <f t="shared" si="33"/>
        <v>8508</v>
      </c>
      <c r="Q134" s="12"/>
      <c r="R134" s="12">
        <f t="shared" si="34"/>
        <v>25500</v>
      </c>
      <c r="S134" s="12">
        <v>23269.89</v>
      </c>
      <c r="T134" s="12">
        <f t="shared" si="35"/>
        <v>30361.89</v>
      </c>
      <c r="U134" s="12">
        <f t="shared" si="36"/>
        <v>18408</v>
      </c>
      <c r="V134" s="12">
        <f t="shared" si="37"/>
        <v>89638.11</v>
      </c>
      <c r="W134" s="58"/>
    </row>
    <row r="135" spans="1:25" s="6" customFormat="1" x14ac:dyDescent="0.2">
      <c r="A135" s="15">
        <f t="shared" si="28"/>
        <v>117</v>
      </c>
      <c r="B135" s="22" t="s">
        <v>63</v>
      </c>
      <c r="C135" s="13" t="s">
        <v>208</v>
      </c>
      <c r="D135" s="48" t="s">
        <v>430</v>
      </c>
      <c r="E135" s="13" t="s">
        <v>3</v>
      </c>
      <c r="F135" s="13" t="s">
        <v>2</v>
      </c>
      <c r="G135" s="52">
        <v>45444</v>
      </c>
      <c r="H135" s="52">
        <v>45626</v>
      </c>
      <c r="I135" s="12">
        <v>160000</v>
      </c>
      <c r="J135" s="12">
        <v>26218.87</v>
      </c>
      <c r="K135" s="12">
        <v>0</v>
      </c>
      <c r="L135" s="12">
        <f t="shared" si="29"/>
        <v>4592</v>
      </c>
      <c r="M135" s="12">
        <f t="shared" si="30"/>
        <v>11359.999999999998</v>
      </c>
      <c r="N135" s="12">
        <f t="shared" si="31"/>
        <v>1840</v>
      </c>
      <c r="O135" s="12">
        <f t="shared" si="32"/>
        <v>4864</v>
      </c>
      <c r="P135" s="12">
        <f t="shared" si="33"/>
        <v>11344</v>
      </c>
      <c r="Q135" s="12"/>
      <c r="R135" s="12">
        <f t="shared" si="34"/>
        <v>34000</v>
      </c>
      <c r="S135" s="12">
        <v>0</v>
      </c>
      <c r="T135" s="12">
        <f t="shared" si="35"/>
        <v>35674.869999999995</v>
      </c>
      <c r="U135" s="12">
        <f t="shared" si="36"/>
        <v>24544</v>
      </c>
      <c r="V135" s="12">
        <f t="shared" si="37"/>
        <v>124325.13</v>
      </c>
      <c r="W135" s="58"/>
    </row>
    <row r="136" spans="1:25" s="6" customFormat="1" ht="12" customHeight="1" x14ac:dyDescent="0.2">
      <c r="A136" s="15">
        <f t="shared" si="28"/>
        <v>118</v>
      </c>
      <c r="B136" s="22" t="s">
        <v>250</v>
      </c>
      <c r="C136" s="13" t="s">
        <v>265</v>
      </c>
      <c r="D136" s="13" t="s">
        <v>4</v>
      </c>
      <c r="E136" s="13" t="s">
        <v>3</v>
      </c>
      <c r="F136" s="13" t="s">
        <v>2</v>
      </c>
      <c r="G136" s="52">
        <v>45536</v>
      </c>
      <c r="H136" s="52">
        <v>45657</v>
      </c>
      <c r="I136" s="12">
        <v>57000</v>
      </c>
      <c r="J136" s="12">
        <v>2922.14</v>
      </c>
      <c r="K136" s="12">
        <v>0</v>
      </c>
      <c r="L136" s="12">
        <f t="shared" si="29"/>
        <v>1635.9</v>
      </c>
      <c r="M136" s="12">
        <f t="shared" si="30"/>
        <v>4046.9999999999995</v>
      </c>
      <c r="N136" s="12">
        <f t="shared" si="31"/>
        <v>655.5</v>
      </c>
      <c r="O136" s="12">
        <f t="shared" si="32"/>
        <v>1732.8</v>
      </c>
      <c r="P136" s="12">
        <f t="shared" si="33"/>
        <v>4041.3</v>
      </c>
      <c r="Q136" s="12"/>
      <c r="R136" s="12">
        <f t="shared" si="34"/>
        <v>12112.5</v>
      </c>
      <c r="S136" s="12">
        <v>23548.42</v>
      </c>
      <c r="T136" s="12">
        <f t="shared" si="35"/>
        <v>29839.26</v>
      </c>
      <c r="U136" s="12">
        <f t="shared" si="36"/>
        <v>8743.7999999999993</v>
      </c>
      <c r="V136" s="12">
        <f t="shared" si="37"/>
        <v>27160.74</v>
      </c>
      <c r="W136" s="58"/>
    </row>
    <row r="137" spans="1:25" s="6" customFormat="1" x14ac:dyDescent="0.2">
      <c r="A137" s="15">
        <f t="shared" si="28"/>
        <v>119</v>
      </c>
      <c r="B137" s="22" t="s">
        <v>5</v>
      </c>
      <c r="C137" s="13" t="s">
        <v>8</v>
      </c>
      <c r="D137" s="13" t="s">
        <v>4</v>
      </c>
      <c r="E137" s="13" t="s">
        <v>3</v>
      </c>
      <c r="F137" s="13" t="s">
        <v>2</v>
      </c>
      <c r="G137" s="52">
        <v>45536</v>
      </c>
      <c r="H137" s="52">
        <v>45657</v>
      </c>
      <c r="I137" s="12">
        <v>120000</v>
      </c>
      <c r="J137" s="12">
        <v>16381</v>
      </c>
      <c r="K137" s="12">
        <v>0</v>
      </c>
      <c r="L137" s="12">
        <f t="shared" si="29"/>
        <v>3444</v>
      </c>
      <c r="M137" s="12">
        <f t="shared" si="30"/>
        <v>8520</v>
      </c>
      <c r="N137" s="12">
        <f t="shared" si="31"/>
        <v>1380</v>
      </c>
      <c r="O137" s="12">
        <f t="shared" si="32"/>
        <v>3648</v>
      </c>
      <c r="P137" s="12">
        <f t="shared" si="33"/>
        <v>8508</v>
      </c>
      <c r="Q137" s="12">
        <v>1715.46</v>
      </c>
      <c r="R137" s="12">
        <f t="shared" si="34"/>
        <v>25500</v>
      </c>
      <c r="S137" s="12">
        <v>0</v>
      </c>
      <c r="T137" s="12">
        <f t="shared" si="35"/>
        <v>25188.46</v>
      </c>
      <c r="U137" s="12">
        <f t="shared" si="36"/>
        <v>18408</v>
      </c>
      <c r="V137" s="12">
        <f t="shared" si="37"/>
        <v>94811.540000000008</v>
      </c>
      <c r="W137" s="58"/>
    </row>
    <row r="138" spans="1:25" s="6" customFormat="1" ht="12.75" customHeight="1" x14ac:dyDescent="0.2">
      <c r="A138" s="15">
        <f t="shared" si="28"/>
        <v>120</v>
      </c>
      <c r="B138" s="22" t="s">
        <v>250</v>
      </c>
      <c r="C138" s="13" t="s">
        <v>264</v>
      </c>
      <c r="D138" s="13" t="s">
        <v>4</v>
      </c>
      <c r="E138" s="13" t="s">
        <v>3</v>
      </c>
      <c r="F138" s="13" t="s">
        <v>2</v>
      </c>
      <c r="G138" s="52">
        <v>45536</v>
      </c>
      <c r="H138" s="52">
        <v>45657</v>
      </c>
      <c r="I138" s="12">
        <v>120000</v>
      </c>
      <c r="J138" s="12">
        <v>16809.87</v>
      </c>
      <c r="K138" s="12">
        <v>0</v>
      </c>
      <c r="L138" s="12">
        <f t="shared" si="29"/>
        <v>3444</v>
      </c>
      <c r="M138" s="12">
        <f t="shared" si="30"/>
        <v>8520</v>
      </c>
      <c r="N138" s="12">
        <f t="shared" si="31"/>
        <v>1380</v>
      </c>
      <c r="O138" s="12">
        <f t="shared" si="32"/>
        <v>3648</v>
      </c>
      <c r="P138" s="12">
        <f t="shared" si="33"/>
        <v>8508</v>
      </c>
      <c r="Q138" s="12"/>
      <c r="R138" s="12">
        <f t="shared" si="34"/>
        <v>25500</v>
      </c>
      <c r="S138" s="12">
        <v>0</v>
      </c>
      <c r="T138" s="12">
        <f t="shared" si="35"/>
        <v>23901.87</v>
      </c>
      <c r="U138" s="12">
        <f t="shared" si="36"/>
        <v>18408</v>
      </c>
      <c r="V138" s="12">
        <f t="shared" si="37"/>
        <v>96098.13</v>
      </c>
      <c r="W138" s="58"/>
    </row>
    <row r="139" spans="1:25" s="6" customFormat="1" x14ac:dyDescent="0.2">
      <c r="A139" s="15">
        <f t="shared" si="28"/>
        <v>121</v>
      </c>
      <c r="B139" s="22" t="s">
        <v>131</v>
      </c>
      <c r="C139" s="13" t="s">
        <v>275</v>
      </c>
      <c r="D139" s="13" t="s">
        <v>55</v>
      </c>
      <c r="E139" s="13" t="s">
        <v>3</v>
      </c>
      <c r="F139" s="13" t="s">
        <v>6</v>
      </c>
      <c r="G139" s="52">
        <v>45444</v>
      </c>
      <c r="H139" s="52">
        <v>45626</v>
      </c>
      <c r="I139" s="12">
        <v>55000</v>
      </c>
      <c r="J139" s="12">
        <v>2559.6799999999998</v>
      </c>
      <c r="K139" s="12">
        <v>0</v>
      </c>
      <c r="L139" s="12">
        <f t="shared" si="29"/>
        <v>1578.5</v>
      </c>
      <c r="M139" s="12">
        <f t="shared" si="30"/>
        <v>3904.9999999999995</v>
      </c>
      <c r="N139" s="12">
        <f t="shared" si="31"/>
        <v>632.5</v>
      </c>
      <c r="O139" s="12">
        <f t="shared" si="32"/>
        <v>1672</v>
      </c>
      <c r="P139" s="12">
        <f t="shared" si="33"/>
        <v>3899.5000000000005</v>
      </c>
      <c r="Q139" s="12"/>
      <c r="R139" s="12">
        <f t="shared" si="34"/>
        <v>11687.5</v>
      </c>
      <c r="S139" s="12">
        <v>0</v>
      </c>
      <c r="T139" s="12">
        <f t="shared" si="35"/>
        <v>5810.18</v>
      </c>
      <c r="U139" s="12">
        <f t="shared" si="36"/>
        <v>8437</v>
      </c>
      <c r="V139" s="12">
        <f t="shared" si="37"/>
        <v>49189.82</v>
      </c>
      <c r="W139" s="58"/>
    </row>
    <row r="140" spans="1:25" s="6" customFormat="1" ht="12" customHeight="1" x14ac:dyDescent="0.2">
      <c r="A140" s="15">
        <f t="shared" si="28"/>
        <v>122</v>
      </c>
      <c r="B140" s="42" t="s">
        <v>501</v>
      </c>
      <c r="C140" s="13" t="s">
        <v>498</v>
      </c>
      <c r="D140" s="13" t="s">
        <v>4</v>
      </c>
      <c r="E140" s="13" t="s">
        <v>3</v>
      </c>
      <c r="F140" s="13" t="s">
        <v>6</v>
      </c>
      <c r="G140" s="52">
        <v>45536</v>
      </c>
      <c r="H140" s="52">
        <v>45657</v>
      </c>
      <c r="I140" s="12">
        <v>43200</v>
      </c>
      <c r="J140" s="12">
        <v>894.28</v>
      </c>
      <c r="K140" s="12">
        <v>0</v>
      </c>
      <c r="L140" s="12">
        <f t="shared" si="29"/>
        <v>1239.8399999999999</v>
      </c>
      <c r="M140" s="12">
        <f t="shared" si="30"/>
        <v>3067.2</v>
      </c>
      <c r="N140" s="12">
        <f t="shared" si="31"/>
        <v>496.8</v>
      </c>
      <c r="O140" s="12">
        <f t="shared" si="32"/>
        <v>1313.28</v>
      </c>
      <c r="P140" s="12">
        <f t="shared" si="33"/>
        <v>3062.88</v>
      </c>
      <c r="Q140" s="12"/>
      <c r="R140" s="12">
        <f t="shared" si="34"/>
        <v>9180</v>
      </c>
      <c r="S140" s="12"/>
      <c r="T140" s="12">
        <f t="shared" si="35"/>
        <v>3447.3999999999996</v>
      </c>
      <c r="U140" s="12">
        <f t="shared" si="36"/>
        <v>6626.88</v>
      </c>
      <c r="V140" s="12">
        <f t="shared" si="37"/>
        <v>39752.6</v>
      </c>
      <c r="W140" s="58"/>
      <c r="Y140" s="60" t="e">
        <f>+#REF!-#REF!</f>
        <v>#REF!</v>
      </c>
    </row>
    <row r="141" spans="1:25" s="6" customFormat="1" x14ac:dyDescent="0.2">
      <c r="A141" s="15">
        <f t="shared" si="28"/>
        <v>123</v>
      </c>
      <c r="B141" s="22" t="s">
        <v>250</v>
      </c>
      <c r="C141" s="13" t="s">
        <v>263</v>
      </c>
      <c r="D141" s="13" t="s">
        <v>4</v>
      </c>
      <c r="E141" s="13" t="s">
        <v>3</v>
      </c>
      <c r="F141" s="13" t="s">
        <v>2</v>
      </c>
      <c r="G141" s="52">
        <v>45536</v>
      </c>
      <c r="H141" s="52">
        <v>45657</v>
      </c>
      <c r="I141" s="12">
        <v>120000</v>
      </c>
      <c r="J141" s="12">
        <v>16809.87</v>
      </c>
      <c r="K141" s="12">
        <v>0</v>
      </c>
      <c r="L141" s="12">
        <f t="shared" si="29"/>
        <v>3444</v>
      </c>
      <c r="M141" s="12">
        <f t="shared" si="30"/>
        <v>8520</v>
      </c>
      <c r="N141" s="12">
        <f t="shared" si="31"/>
        <v>1380</v>
      </c>
      <c r="O141" s="12">
        <f t="shared" si="32"/>
        <v>3648</v>
      </c>
      <c r="P141" s="12">
        <f t="shared" si="33"/>
        <v>8508</v>
      </c>
      <c r="Q141" s="12"/>
      <c r="R141" s="12">
        <f t="shared" si="34"/>
        <v>25500</v>
      </c>
      <c r="S141" s="12">
        <v>3866</v>
      </c>
      <c r="T141" s="12">
        <f t="shared" si="35"/>
        <v>27767.87</v>
      </c>
      <c r="U141" s="12">
        <f t="shared" si="36"/>
        <v>18408</v>
      </c>
      <c r="V141" s="12">
        <f t="shared" si="37"/>
        <v>92232.13</v>
      </c>
      <c r="W141" s="58"/>
    </row>
    <row r="142" spans="1:25" s="6" customFormat="1" x14ac:dyDescent="0.2">
      <c r="A142" s="15">
        <f t="shared" si="28"/>
        <v>124</v>
      </c>
      <c r="B142" s="43" t="s">
        <v>5</v>
      </c>
      <c r="C142" s="13" t="s">
        <v>460</v>
      </c>
      <c r="D142" s="13" t="s">
        <v>4</v>
      </c>
      <c r="E142" s="13" t="s">
        <v>3</v>
      </c>
      <c r="F142" s="13" t="s">
        <v>2</v>
      </c>
      <c r="G142" s="52">
        <v>45536</v>
      </c>
      <c r="H142" s="52">
        <v>45657</v>
      </c>
      <c r="I142" s="12">
        <v>28600</v>
      </c>
      <c r="J142" s="12">
        <v>0</v>
      </c>
      <c r="K142" s="12">
        <v>0</v>
      </c>
      <c r="L142" s="12">
        <f t="shared" si="29"/>
        <v>820.82</v>
      </c>
      <c r="M142" s="12">
        <f t="shared" si="30"/>
        <v>2030.6</v>
      </c>
      <c r="N142" s="12">
        <f t="shared" si="31"/>
        <v>328.9</v>
      </c>
      <c r="O142" s="12">
        <f t="shared" si="32"/>
        <v>869.44</v>
      </c>
      <c r="P142" s="12">
        <f t="shared" si="33"/>
        <v>2027.7400000000002</v>
      </c>
      <c r="Q142" s="12"/>
      <c r="R142" s="12">
        <f t="shared" si="34"/>
        <v>6077.5</v>
      </c>
      <c r="S142" s="12">
        <v>0</v>
      </c>
      <c r="T142" s="12">
        <f t="shared" si="35"/>
        <v>1690.2600000000002</v>
      </c>
      <c r="U142" s="12">
        <f t="shared" si="36"/>
        <v>4387.24</v>
      </c>
      <c r="V142" s="12">
        <f t="shared" si="37"/>
        <v>26909.739999999998</v>
      </c>
      <c r="W142" s="58"/>
    </row>
    <row r="143" spans="1:25" s="6" customFormat="1" x14ac:dyDescent="0.2">
      <c r="A143" s="15">
        <f t="shared" si="28"/>
        <v>125</v>
      </c>
      <c r="B143" s="43" t="s">
        <v>250</v>
      </c>
      <c r="C143" s="13" t="s">
        <v>258</v>
      </c>
      <c r="D143" s="13" t="s">
        <v>4</v>
      </c>
      <c r="E143" s="13" t="s">
        <v>3</v>
      </c>
      <c r="F143" s="13" t="s">
        <v>6</v>
      </c>
      <c r="G143" s="52">
        <v>45536</v>
      </c>
      <c r="H143" s="52">
        <v>45657</v>
      </c>
      <c r="I143" s="12">
        <v>72000</v>
      </c>
      <c r="J143" s="12">
        <v>5744.84</v>
      </c>
      <c r="K143" s="12">
        <v>0</v>
      </c>
      <c r="L143" s="12">
        <f t="shared" si="29"/>
        <v>2066.4</v>
      </c>
      <c r="M143" s="12">
        <f t="shared" si="30"/>
        <v>5111.9999999999991</v>
      </c>
      <c r="N143" s="12">
        <f t="shared" si="31"/>
        <v>828</v>
      </c>
      <c r="O143" s="12">
        <f t="shared" si="32"/>
        <v>2188.8000000000002</v>
      </c>
      <c r="P143" s="12">
        <f t="shared" si="33"/>
        <v>5104.8</v>
      </c>
      <c r="Q143" s="12"/>
      <c r="R143" s="12">
        <f t="shared" si="34"/>
        <v>15300</v>
      </c>
      <c r="S143" s="12">
        <v>0</v>
      </c>
      <c r="T143" s="12">
        <f t="shared" si="35"/>
        <v>10000.040000000001</v>
      </c>
      <c r="U143" s="12">
        <f t="shared" si="36"/>
        <v>11044.8</v>
      </c>
      <c r="V143" s="12">
        <f t="shared" si="37"/>
        <v>61999.96</v>
      </c>
      <c r="W143" s="58"/>
    </row>
    <row r="144" spans="1:25" s="6" customFormat="1" ht="15" customHeight="1" x14ac:dyDescent="0.2">
      <c r="A144" s="15">
        <f t="shared" si="28"/>
        <v>126</v>
      </c>
      <c r="B144" s="43" t="s">
        <v>250</v>
      </c>
      <c r="C144" s="13" t="s">
        <v>262</v>
      </c>
      <c r="D144" s="13" t="s">
        <v>4</v>
      </c>
      <c r="E144" s="13" t="s">
        <v>3</v>
      </c>
      <c r="F144" s="13" t="s">
        <v>2</v>
      </c>
      <c r="G144" s="52">
        <v>45536</v>
      </c>
      <c r="H144" s="52">
        <v>45657</v>
      </c>
      <c r="I144" s="12">
        <v>52800</v>
      </c>
      <c r="J144" s="12">
        <v>2249.1799999999998</v>
      </c>
      <c r="K144" s="12">
        <v>0</v>
      </c>
      <c r="L144" s="12">
        <f t="shared" si="29"/>
        <v>1515.36</v>
      </c>
      <c r="M144" s="12">
        <f t="shared" si="30"/>
        <v>3748.7999999999997</v>
      </c>
      <c r="N144" s="12">
        <f t="shared" si="31"/>
        <v>607.20000000000005</v>
      </c>
      <c r="O144" s="12">
        <f t="shared" si="32"/>
        <v>1605.12</v>
      </c>
      <c r="P144" s="12">
        <f t="shared" si="33"/>
        <v>3743.5200000000004</v>
      </c>
      <c r="Q144" s="12"/>
      <c r="R144" s="12">
        <f t="shared" si="34"/>
        <v>11220</v>
      </c>
      <c r="S144" s="12">
        <v>0</v>
      </c>
      <c r="T144" s="12">
        <f t="shared" si="35"/>
        <v>5369.66</v>
      </c>
      <c r="U144" s="12">
        <f t="shared" si="36"/>
        <v>8099.52</v>
      </c>
      <c r="V144" s="12">
        <f t="shared" si="37"/>
        <v>47430.34</v>
      </c>
      <c r="W144" s="58"/>
    </row>
    <row r="145" spans="1:23" s="6" customFormat="1" x14ac:dyDescent="0.2">
      <c r="A145" s="15">
        <f t="shared" si="28"/>
        <v>127</v>
      </c>
      <c r="B145" s="43" t="s">
        <v>484</v>
      </c>
      <c r="C145" s="13" t="s">
        <v>497</v>
      </c>
      <c r="D145" s="13" t="s">
        <v>4</v>
      </c>
      <c r="E145" s="13" t="s">
        <v>3</v>
      </c>
      <c r="F145" s="13" t="s">
        <v>2</v>
      </c>
      <c r="G145" s="52">
        <v>45536</v>
      </c>
      <c r="H145" s="52">
        <v>45657</v>
      </c>
      <c r="I145" s="12">
        <v>54000</v>
      </c>
      <c r="J145" s="12">
        <v>0</v>
      </c>
      <c r="K145" s="12">
        <v>0</v>
      </c>
      <c r="L145" s="12">
        <f t="shared" ref="L145:L174" si="38">I145*2.87%</f>
        <v>1549.8</v>
      </c>
      <c r="M145" s="12">
        <f t="shared" ref="M145:M174" si="39">I145*7.1%</f>
        <v>3833.9999999999995</v>
      </c>
      <c r="N145" s="12">
        <f t="shared" ref="N145:N174" si="40">I145*1.15%</f>
        <v>621</v>
      </c>
      <c r="O145" s="12">
        <f t="shared" ref="O145:O174" si="41">I145*3.04%</f>
        <v>1641.6</v>
      </c>
      <c r="P145" s="12">
        <f t="shared" ref="P145:P174" si="42">I145*7.09%</f>
        <v>3828.6000000000004</v>
      </c>
      <c r="Q145" s="12">
        <v>0</v>
      </c>
      <c r="R145" s="12">
        <f t="shared" ref="R145:R174" si="43">L145+M145+N145+O145+P145</f>
        <v>11475</v>
      </c>
      <c r="S145" s="12"/>
      <c r="T145" s="12">
        <f t="shared" ref="T145:T176" si="44">+L145+O145+Q145+S145+J145+K145</f>
        <v>3191.3999999999996</v>
      </c>
      <c r="U145" s="12">
        <f t="shared" ref="U145:U174" si="45">+P145+N145+M145</f>
        <v>8283.6</v>
      </c>
      <c r="V145" s="12">
        <f t="shared" si="37"/>
        <v>50808.6</v>
      </c>
      <c r="W145" s="58"/>
    </row>
    <row r="146" spans="1:23" s="6" customFormat="1" x14ac:dyDescent="0.2">
      <c r="A146" s="15">
        <f t="shared" si="28"/>
        <v>128</v>
      </c>
      <c r="B146" s="43" t="s">
        <v>248</v>
      </c>
      <c r="C146" s="13" t="s">
        <v>273</v>
      </c>
      <c r="D146" s="13" t="s">
        <v>134</v>
      </c>
      <c r="E146" s="13" t="s">
        <v>3</v>
      </c>
      <c r="F146" s="13" t="s">
        <v>6</v>
      </c>
      <c r="G146" s="52">
        <v>45597</v>
      </c>
      <c r="H146" s="52">
        <v>45777</v>
      </c>
      <c r="I146" s="12">
        <v>80000</v>
      </c>
      <c r="J146" s="12">
        <v>7400.87</v>
      </c>
      <c r="K146" s="12">
        <v>0</v>
      </c>
      <c r="L146" s="12">
        <f t="shared" si="38"/>
        <v>2296</v>
      </c>
      <c r="M146" s="12">
        <f t="shared" si="39"/>
        <v>5679.9999999999991</v>
      </c>
      <c r="N146" s="12">
        <f t="shared" si="40"/>
        <v>920</v>
      </c>
      <c r="O146" s="12">
        <f t="shared" si="41"/>
        <v>2432</v>
      </c>
      <c r="P146" s="12">
        <f t="shared" si="42"/>
        <v>5672</v>
      </c>
      <c r="Q146" s="12"/>
      <c r="R146" s="12">
        <f t="shared" si="43"/>
        <v>17000</v>
      </c>
      <c r="S146" s="12">
        <v>3942</v>
      </c>
      <c r="T146" s="12">
        <f t="shared" si="44"/>
        <v>16070.869999999999</v>
      </c>
      <c r="U146" s="12">
        <f t="shared" si="45"/>
        <v>12272</v>
      </c>
      <c r="V146" s="12">
        <f t="shared" ref="V146:V174" si="46">+I146-T146</f>
        <v>63929.130000000005</v>
      </c>
      <c r="W146" s="58"/>
    </row>
    <row r="147" spans="1:23" s="6" customFormat="1" x14ac:dyDescent="0.2">
      <c r="A147" s="15">
        <f t="shared" si="28"/>
        <v>129</v>
      </c>
      <c r="B147" s="43" t="s">
        <v>60</v>
      </c>
      <c r="C147" s="13" t="s">
        <v>274</v>
      </c>
      <c r="D147" s="13" t="s">
        <v>279</v>
      </c>
      <c r="E147" s="13" t="s">
        <v>3</v>
      </c>
      <c r="F147" s="13" t="s">
        <v>6</v>
      </c>
      <c r="G147" s="52">
        <v>45536</v>
      </c>
      <c r="H147" s="52">
        <v>45689</v>
      </c>
      <c r="I147" s="12">
        <v>55000</v>
      </c>
      <c r="J147" s="12">
        <v>2559.6799999999998</v>
      </c>
      <c r="K147" s="12">
        <v>0</v>
      </c>
      <c r="L147" s="12">
        <f t="shared" si="38"/>
        <v>1578.5</v>
      </c>
      <c r="M147" s="12">
        <f t="shared" si="39"/>
        <v>3904.9999999999995</v>
      </c>
      <c r="N147" s="12">
        <f t="shared" si="40"/>
        <v>632.5</v>
      </c>
      <c r="O147" s="12">
        <f t="shared" si="41"/>
        <v>1672</v>
      </c>
      <c r="P147" s="12">
        <f t="shared" si="42"/>
        <v>3899.5000000000005</v>
      </c>
      <c r="Q147" s="12"/>
      <c r="R147" s="12">
        <f t="shared" si="43"/>
        <v>11687.5</v>
      </c>
      <c r="S147" s="12">
        <v>0</v>
      </c>
      <c r="T147" s="12">
        <f t="shared" si="44"/>
        <v>5810.18</v>
      </c>
      <c r="U147" s="12">
        <f t="shared" si="45"/>
        <v>8437</v>
      </c>
      <c r="V147" s="12">
        <f t="shared" si="46"/>
        <v>49189.82</v>
      </c>
      <c r="W147" s="58"/>
    </row>
    <row r="148" spans="1:23" s="6" customFormat="1" x14ac:dyDescent="0.2">
      <c r="A148" s="15">
        <f t="shared" ref="A148:A211" si="47">1+A147</f>
        <v>130</v>
      </c>
      <c r="B148" s="43" t="s">
        <v>5</v>
      </c>
      <c r="C148" s="13" t="s">
        <v>251</v>
      </c>
      <c r="D148" s="48" t="s">
        <v>529</v>
      </c>
      <c r="E148" s="13" t="s">
        <v>3</v>
      </c>
      <c r="F148" s="13" t="s">
        <v>6</v>
      </c>
      <c r="G148" s="52">
        <v>45444</v>
      </c>
      <c r="H148" s="52">
        <v>45626</v>
      </c>
      <c r="I148" s="12">
        <v>100000</v>
      </c>
      <c r="J148" s="12">
        <v>12105.37</v>
      </c>
      <c r="K148" s="12">
        <v>0</v>
      </c>
      <c r="L148" s="12">
        <f t="shared" si="38"/>
        <v>2870</v>
      </c>
      <c r="M148" s="12">
        <f t="shared" si="39"/>
        <v>7099.9999999999991</v>
      </c>
      <c r="N148" s="12">
        <f t="shared" si="40"/>
        <v>1150</v>
      </c>
      <c r="O148" s="12">
        <f t="shared" si="41"/>
        <v>3040</v>
      </c>
      <c r="P148" s="12">
        <f t="shared" si="42"/>
        <v>7090.0000000000009</v>
      </c>
      <c r="Q148" s="12"/>
      <c r="R148" s="12">
        <f t="shared" si="43"/>
        <v>21250</v>
      </c>
      <c r="S148" s="12">
        <v>0</v>
      </c>
      <c r="T148" s="12">
        <f t="shared" si="44"/>
        <v>18015.370000000003</v>
      </c>
      <c r="U148" s="12">
        <f t="shared" si="45"/>
        <v>15340</v>
      </c>
      <c r="V148" s="12">
        <f t="shared" si="46"/>
        <v>81984.63</v>
      </c>
      <c r="W148" s="58"/>
    </row>
    <row r="149" spans="1:23" s="6" customFormat="1" x14ac:dyDescent="0.2">
      <c r="A149" s="15">
        <f t="shared" si="47"/>
        <v>131</v>
      </c>
      <c r="B149" s="43" t="s">
        <v>250</v>
      </c>
      <c r="C149" s="13" t="s">
        <v>261</v>
      </c>
      <c r="D149" s="13" t="s">
        <v>4</v>
      </c>
      <c r="E149" s="13" t="s">
        <v>3</v>
      </c>
      <c r="F149" s="13" t="s">
        <v>6</v>
      </c>
      <c r="G149" s="52">
        <v>45536</v>
      </c>
      <c r="H149" s="52">
        <v>45657</v>
      </c>
      <c r="I149" s="12">
        <v>75000</v>
      </c>
      <c r="J149" s="12">
        <v>6309.38</v>
      </c>
      <c r="K149" s="12">
        <v>0</v>
      </c>
      <c r="L149" s="12">
        <f t="shared" si="38"/>
        <v>2152.5</v>
      </c>
      <c r="M149" s="12">
        <f t="shared" si="39"/>
        <v>5324.9999999999991</v>
      </c>
      <c r="N149" s="12">
        <f t="shared" si="40"/>
        <v>862.5</v>
      </c>
      <c r="O149" s="12">
        <f t="shared" si="41"/>
        <v>2280</v>
      </c>
      <c r="P149" s="12">
        <f t="shared" si="42"/>
        <v>5317.5</v>
      </c>
      <c r="Q149" s="12"/>
      <c r="R149" s="12">
        <f t="shared" si="43"/>
        <v>15937.5</v>
      </c>
      <c r="S149" s="12">
        <v>38143</v>
      </c>
      <c r="T149" s="12">
        <f t="shared" si="44"/>
        <v>48884.88</v>
      </c>
      <c r="U149" s="12">
        <f t="shared" si="45"/>
        <v>11505</v>
      </c>
      <c r="V149" s="12">
        <f t="shared" si="46"/>
        <v>26115.120000000003</v>
      </c>
      <c r="W149" s="58"/>
    </row>
    <row r="150" spans="1:23" s="6" customFormat="1" x14ac:dyDescent="0.2">
      <c r="A150" s="15">
        <f t="shared" si="47"/>
        <v>132</v>
      </c>
      <c r="B150" s="43" t="s">
        <v>5</v>
      </c>
      <c r="C150" s="13" t="s">
        <v>459</v>
      </c>
      <c r="D150" s="13" t="s">
        <v>4</v>
      </c>
      <c r="E150" s="13" t="s">
        <v>3</v>
      </c>
      <c r="F150" s="13" t="s">
        <v>6</v>
      </c>
      <c r="G150" s="52">
        <v>45536</v>
      </c>
      <c r="H150" s="52">
        <v>45657</v>
      </c>
      <c r="I150" s="12">
        <v>28600</v>
      </c>
      <c r="J150" s="12">
        <v>0</v>
      </c>
      <c r="K150" s="12">
        <v>0</v>
      </c>
      <c r="L150" s="12">
        <f t="shared" si="38"/>
        <v>820.82</v>
      </c>
      <c r="M150" s="12">
        <f t="shared" si="39"/>
        <v>2030.6</v>
      </c>
      <c r="N150" s="12">
        <f t="shared" si="40"/>
        <v>328.9</v>
      </c>
      <c r="O150" s="12">
        <f t="shared" si="41"/>
        <v>869.44</v>
      </c>
      <c r="P150" s="12">
        <f t="shared" si="42"/>
        <v>2027.7400000000002</v>
      </c>
      <c r="Q150" s="12"/>
      <c r="R150" s="12">
        <f t="shared" si="43"/>
        <v>6077.5</v>
      </c>
      <c r="S150" s="12">
        <v>0</v>
      </c>
      <c r="T150" s="12">
        <f t="shared" si="44"/>
        <v>1690.2600000000002</v>
      </c>
      <c r="U150" s="12">
        <f t="shared" si="45"/>
        <v>4387.24</v>
      </c>
      <c r="V150" s="12">
        <f t="shared" si="46"/>
        <v>26909.739999999998</v>
      </c>
      <c r="W150" s="58"/>
    </row>
    <row r="151" spans="1:23" s="6" customFormat="1" ht="12.75" customHeight="1" x14ac:dyDescent="0.2">
      <c r="A151" s="15">
        <f t="shared" si="47"/>
        <v>133</v>
      </c>
      <c r="B151" s="22" t="s">
        <v>250</v>
      </c>
      <c r="C151" s="13" t="s">
        <v>260</v>
      </c>
      <c r="D151" s="13" t="s">
        <v>4</v>
      </c>
      <c r="E151" s="13" t="s">
        <v>3</v>
      </c>
      <c r="F151" s="13" t="s">
        <v>2</v>
      </c>
      <c r="G151" s="52">
        <v>45536</v>
      </c>
      <c r="H151" s="52">
        <v>45657</v>
      </c>
      <c r="I151" s="12">
        <v>54000</v>
      </c>
      <c r="J151" s="12">
        <v>2418.54</v>
      </c>
      <c r="K151" s="12">
        <v>0</v>
      </c>
      <c r="L151" s="12">
        <f t="shared" si="38"/>
        <v>1549.8</v>
      </c>
      <c r="M151" s="12">
        <f t="shared" si="39"/>
        <v>3833.9999999999995</v>
      </c>
      <c r="N151" s="12">
        <f t="shared" si="40"/>
        <v>621</v>
      </c>
      <c r="O151" s="12">
        <f t="shared" si="41"/>
        <v>1641.6</v>
      </c>
      <c r="P151" s="12">
        <f t="shared" si="42"/>
        <v>3828.6000000000004</v>
      </c>
      <c r="Q151" s="12"/>
      <c r="R151" s="12">
        <f t="shared" si="43"/>
        <v>11475</v>
      </c>
      <c r="S151" s="12">
        <v>0</v>
      </c>
      <c r="T151" s="12">
        <f t="shared" si="44"/>
        <v>5609.94</v>
      </c>
      <c r="U151" s="12">
        <f t="shared" si="45"/>
        <v>8283.6</v>
      </c>
      <c r="V151" s="12">
        <f t="shared" si="46"/>
        <v>48390.06</v>
      </c>
      <c r="W151" s="58"/>
    </row>
    <row r="152" spans="1:23" s="6" customFormat="1" ht="12.75" customHeight="1" x14ac:dyDescent="0.2">
      <c r="A152" s="15">
        <f t="shared" si="47"/>
        <v>134</v>
      </c>
      <c r="B152" s="22" t="s">
        <v>250</v>
      </c>
      <c r="C152" s="13" t="s">
        <v>257</v>
      </c>
      <c r="D152" s="13" t="s">
        <v>4</v>
      </c>
      <c r="E152" s="13" t="s">
        <v>3</v>
      </c>
      <c r="F152" s="13" t="s">
        <v>6</v>
      </c>
      <c r="G152" s="52">
        <v>45536</v>
      </c>
      <c r="H152" s="52">
        <v>45657</v>
      </c>
      <c r="I152" s="12">
        <v>66000</v>
      </c>
      <c r="J152" s="12">
        <v>4615.76</v>
      </c>
      <c r="K152" s="12">
        <v>0</v>
      </c>
      <c r="L152" s="12">
        <f t="shared" si="38"/>
        <v>1894.2</v>
      </c>
      <c r="M152" s="12">
        <f t="shared" si="39"/>
        <v>4686</v>
      </c>
      <c r="N152" s="12">
        <f t="shared" si="40"/>
        <v>759</v>
      </c>
      <c r="O152" s="12">
        <f t="shared" si="41"/>
        <v>2006.4</v>
      </c>
      <c r="P152" s="12">
        <f t="shared" si="42"/>
        <v>4679.4000000000005</v>
      </c>
      <c r="Q152" s="12"/>
      <c r="R152" s="12">
        <f t="shared" si="43"/>
        <v>14025</v>
      </c>
      <c r="S152" s="12">
        <v>0</v>
      </c>
      <c r="T152" s="12">
        <f t="shared" si="44"/>
        <v>8516.36</v>
      </c>
      <c r="U152" s="12">
        <f t="shared" si="45"/>
        <v>10124.400000000001</v>
      </c>
      <c r="V152" s="12">
        <f t="shared" si="46"/>
        <v>57483.64</v>
      </c>
      <c r="W152" s="58"/>
    </row>
    <row r="153" spans="1:23" s="6" customFormat="1" ht="12.75" customHeight="1" x14ac:dyDescent="0.2">
      <c r="A153" s="15">
        <f t="shared" si="47"/>
        <v>135</v>
      </c>
      <c r="B153" s="22" t="s">
        <v>277</v>
      </c>
      <c r="C153" s="13" t="s">
        <v>276</v>
      </c>
      <c r="D153" s="13" t="s">
        <v>428</v>
      </c>
      <c r="E153" s="13" t="s">
        <v>3</v>
      </c>
      <c r="F153" s="13" t="s">
        <v>2</v>
      </c>
      <c r="G153" s="52">
        <v>45444</v>
      </c>
      <c r="H153" s="52">
        <v>45626</v>
      </c>
      <c r="I153" s="12">
        <v>55000</v>
      </c>
      <c r="J153" s="12">
        <v>2559.6799999999998</v>
      </c>
      <c r="K153" s="12">
        <v>0</v>
      </c>
      <c r="L153" s="12">
        <f t="shared" si="38"/>
        <v>1578.5</v>
      </c>
      <c r="M153" s="12">
        <f t="shared" si="39"/>
        <v>3904.9999999999995</v>
      </c>
      <c r="N153" s="12">
        <f t="shared" si="40"/>
        <v>632.5</v>
      </c>
      <c r="O153" s="12">
        <f t="shared" si="41"/>
        <v>1672</v>
      </c>
      <c r="P153" s="12">
        <f t="shared" si="42"/>
        <v>3899.5000000000005</v>
      </c>
      <c r="Q153" s="12"/>
      <c r="R153" s="12">
        <f t="shared" si="43"/>
        <v>11687.5</v>
      </c>
      <c r="S153" s="12">
        <v>0</v>
      </c>
      <c r="T153" s="12">
        <f t="shared" si="44"/>
        <v>5810.18</v>
      </c>
      <c r="U153" s="12">
        <f t="shared" si="45"/>
        <v>8437</v>
      </c>
      <c r="V153" s="12">
        <f t="shared" si="46"/>
        <v>49189.82</v>
      </c>
      <c r="W153" s="58"/>
    </row>
    <row r="154" spans="1:23" s="6" customFormat="1" x14ac:dyDescent="0.2">
      <c r="A154" s="15">
        <f t="shared" si="47"/>
        <v>136</v>
      </c>
      <c r="B154" s="22" t="s">
        <v>248</v>
      </c>
      <c r="C154" s="48" t="s">
        <v>538</v>
      </c>
      <c r="D154" s="48" t="s">
        <v>468</v>
      </c>
      <c r="E154" s="13" t="s">
        <v>3</v>
      </c>
      <c r="F154" s="13" t="s">
        <v>6</v>
      </c>
      <c r="G154" s="52">
        <v>45474</v>
      </c>
      <c r="H154" s="52">
        <v>45657</v>
      </c>
      <c r="I154" s="12">
        <v>130000</v>
      </c>
      <c r="J154" s="12">
        <v>19162.12</v>
      </c>
      <c r="K154" s="12"/>
      <c r="L154" s="12">
        <f t="shared" si="38"/>
        <v>3731</v>
      </c>
      <c r="M154" s="12">
        <f t="shared" si="39"/>
        <v>9230</v>
      </c>
      <c r="N154" s="12">
        <f t="shared" si="40"/>
        <v>1495</v>
      </c>
      <c r="O154" s="12">
        <f t="shared" si="41"/>
        <v>3952</v>
      </c>
      <c r="P154" s="12">
        <f t="shared" si="42"/>
        <v>9217</v>
      </c>
      <c r="Q154" s="12"/>
      <c r="R154" s="12">
        <f t="shared" si="43"/>
        <v>27625</v>
      </c>
      <c r="S154" s="12"/>
      <c r="T154" s="12">
        <f t="shared" si="44"/>
        <v>26845.119999999999</v>
      </c>
      <c r="U154" s="12">
        <f t="shared" si="45"/>
        <v>19942</v>
      </c>
      <c r="V154" s="12">
        <f t="shared" si="46"/>
        <v>103154.88</v>
      </c>
      <c r="W154" s="58"/>
    </row>
    <row r="155" spans="1:23" s="6" customFormat="1" x14ac:dyDescent="0.2">
      <c r="A155" s="15">
        <f t="shared" si="47"/>
        <v>137</v>
      </c>
      <c r="B155" s="22" t="s">
        <v>5</v>
      </c>
      <c r="C155" s="48" t="s">
        <v>554</v>
      </c>
      <c r="D155" s="48" t="s">
        <v>4</v>
      </c>
      <c r="E155" s="13" t="s">
        <v>3</v>
      </c>
      <c r="F155" s="13" t="s">
        <v>2</v>
      </c>
      <c r="G155" s="52">
        <v>45536</v>
      </c>
      <c r="H155" s="52">
        <v>45657</v>
      </c>
      <c r="I155" s="12">
        <v>44000</v>
      </c>
      <c r="J155" s="12">
        <v>1007.19</v>
      </c>
      <c r="K155" s="12"/>
      <c r="L155" s="12">
        <f t="shared" si="38"/>
        <v>1262.8</v>
      </c>
      <c r="M155" s="12">
        <f t="shared" si="39"/>
        <v>3123.9999999999995</v>
      </c>
      <c r="N155" s="12">
        <f t="shared" si="40"/>
        <v>506</v>
      </c>
      <c r="O155" s="12">
        <f t="shared" si="41"/>
        <v>1337.6</v>
      </c>
      <c r="P155" s="12">
        <f t="shared" si="42"/>
        <v>3119.6000000000004</v>
      </c>
      <c r="Q155" s="12"/>
      <c r="R155" s="12">
        <f t="shared" si="43"/>
        <v>9350</v>
      </c>
      <c r="S155" s="12"/>
      <c r="T155" s="12">
        <f t="shared" si="44"/>
        <v>3607.5899999999997</v>
      </c>
      <c r="U155" s="12">
        <f t="shared" si="45"/>
        <v>6749.6</v>
      </c>
      <c r="V155" s="12">
        <f t="shared" si="46"/>
        <v>40392.410000000003</v>
      </c>
      <c r="W155" s="58"/>
    </row>
    <row r="156" spans="1:23" s="6" customFormat="1" x14ac:dyDescent="0.2">
      <c r="A156" s="15">
        <f t="shared" si="47"/>
        <v>138</v>
      </c>
      <c r="B156" s="22" t="s">
        <v>5</v>
      </c>
      <c r="C156" s="48" t="s">
        <v>568</v>
      </c>
      <c r="D156" s="48" t="s">
        <v>4</v>
      </c>
      <c r="E156" s="13" t="s">
        <v>3</v>
      </c>
      <c r="F156" s="13" t="s">
        <v>6</v>
      </c>
      <c r="G156" s="52">
        <v>45536</v>
      </c>
      <c r="H156" s="52">
        <v>45657</v>
      </c>
      <c r="I156" s="12">
        <v>9000</v>
      </c>
      <c r="J156" s="12">
        <v>0</v>
      </c>
      <c r="K156" s="12"/>
      <c r="L156" s="12">
        <f t="shared" si="38"/>
        <v>258.3</v>
      </c>
      <c r="M156" s="12">
        <f t="shared" si="39"/>
        <v>638.99999999999989</v>
      </c>
      <c r="N156" s="12">
        <f t="shared" si="40"/>
        <v>103.5</v>
      </c>
      <c r="O156" s="12">
        <f t="shared" si="41"/>
        <v>273.60000000000002</v>
      </c>
      <c r="P156" s="12">
        <f t="shared" si="42"/>
        <v>638.1</v>
      </c>
      <c r="Q156" s="12"/>
      <c r="R156" s="12">
        <f t="shared" si="43"/>
        <v>1912.5</v>
      </c>
      <c r="S156" s="12"/>
      <c r="T156" s="12">
        <f t="shared" si="44"/>
        <v>531.90000000000009</v>
      </c>
      <c r="U156" s="12">
        <f t="shared" si="45"/>
        <v>1380.6</v>
      </c>
      <c r="V156" s="12">
        <f t="shared" si="46"/>
        <v>8468.1</v>
      </c>
      <c r="W156" s="58"/>
    </row>
    <row r="157" spans="1:23" s="6" customFormat="1" x14ac:dyDescent="0.2">
      <c r="A157" s="15">
        <f t="shared" si="47"/>
        <v>139</v>
      </c>
      <c r="B157" s="22" t="s">
        <v>5</v>
      </c>
      <c r="C157" s="48" t="s">
        <v>585</v>
      </c>
      <c r="D157" s="48" t="s">
        <v>4</v>
      </c>
      <c r="E157" s="13" t="s">
        <v>3</v>
      </c>
      <c r="F157" s="13" t="s">
        <v>6</v>
      </c>
      <c r="G157" s="52">
        <v>45536</v>
      </c>
      <c r="H157" s="52">
        <v>45657</v>
      </c>
      <c r="I157" s="12">
        <v>33000</v>
      </c>
      <c r="J157" s="12">
        <v>0</v>
      </c>
      <c r="K157" s="12"/>
      <c r="L157" s="12">
        <f t="shared" si="38"/>
        <v>947.1</v>
      </c>
      <c r="M157" s="12">
        <f t="shared" si="39"/>
        <v>2343</v>
      </c>
      <c r="N157" s="12">
        <f t="shared" si="40"/>
        <v>379.5</v>
      </c>
      <c r="O157" s="12">
        <f t="shared" si="41"/>
        <v>1003.2</v>
      </c>
      <c r="P157" s="12">
        <f t="shared" si="42"/>
        <v>2339.7000000000003</v>
      </c>
      <c r="Q157" s="12"/>
      <c r="R157" s="12">
        <f t="shared" si="43"/>
        <v>7012.5</v>
      </c>
      <c r="S157" s="12"/>
      <c r="T157" s="12">
        <f t="shared" si="44"/>
        <v>1950.3000000000002</v>
      </c>
      <c r="U157" s="12">
        <f t="shared" si="45"/>
        <v>5062.2000000000007</v>
      </c>
      <c r="V157" s="12">
        <f t="shared" si="46"/>
        <v>31049.7</v>
      </c>
      <c r="W157" s="58"/>
    </row>
    <row r="158" spans="1:23" s="6" customFormat="1" x14ac:dyDescent="0.2">
      <c r="A158" s="15">
        <f t="shared" si="47"/>
        <v>140</v>
      </c>
      <c r="B158" s="22" t="s">
        <v>5</v>
      </c>
      <c r="C158" s="48" t="s">
        <v>622</v>
      </c>
      <c r="D158" s="48" t="s">
        <v>4</v>
      </c>
      <c r="E158" s="13" t="s">
        <v>3</v>
      </c>
      <c r="F158" s="13" t="s">
        <v>2</v>
      </c>
      <c r="G158" s="52">
        <v>45536</v>
      </c>
      <c r="H158" s="52">
        <v>45657</v>
      </c>
      <c r="I158" s="12">
        <v>12000</v>
      </c>
      <c r="J158" s="12">
        <v>0</v>
      </c>
      <c r="K158" s="12"/>
      <c r="L158" s="12">
        <f t="shared" si="38"/>
        <v>344.4</v>
      </c>
      <c r="M158" s="12">
        <f t="shared" si="39"/>
        <v>851.99999999999989</v>
      </c>
      <c r="N158" s="12">
        <f t="shared" si="40"/>
        <v>138</v>
      </c>
      <c r="O158" s="12">
        <f t="shared" si="41"/>
        <v>364.8</v>
      </c>
      <c r="P158" s="12">
        <f t="shared" si="42"/>
        <v>850.80000000000007</v>
      </c>
      <c r="Q158" s="12"/>
      <c r="R158" s="12">
        <f t="shared" si="43"/>
        <v>2550</v>
      </c>
      <c r="S158" s="12"/>
      <c r="T158" s="12">
        <f t="shared" si="44"/>
        <v>709.2</v>
      </c>
      <c r="U158" s="12">
        <f t="shared" si="45"/>
        <v>1840.8</v>
      </c>
      <c r="V158" s="12">
        <f t="shared" si="46"/>
        <v>11290.8</v>
      </c>
      <c r="W158" s="58"/>
    </row>
    <row r="159" spans="1:23" s="6" customFormat="1" x14ac:dyDescent="0.2">
      <c r="A159" s="15">
        <f t="shared" si="47"/>
        <v>141</v>
      </c>
      <c r="B159" s="22" t="s">
        <v>5</v>
      </c>
      <c r="C159" s="48" t="s">
        <v>587</v>
      </c>
      <c r="D159" s="48" t="s">
        <v>4</v>
      </c>
      <c r="E159" s="13" t="s">
        <v>3</v>
      </c>
      <c r="F159" s="13" t="s">
        <v>6</v>
      </c>
      <c r="G159" s="52">
        <v>45536</v>
      </c>
      <c r="H159" s="52">
        <v>45657</v>
      </c>
      <c r="I159" s="12">
        <v>52800</v>
      </c>
      <c r="J159" s="12">
        <v>2249.1799999999998</v>
      </c>
      <c r="K159" s="12"/>
      <c r="L159" s="12">
        <f t="shared" si="38"/>
        <v>1515.36</v>
      </c>
      <c r="M159" s="12">
        <f t="shared" si="39"/>
        <v>3748.7999999999997</v>
      </c>
      <c r="N159" s="12">
        <f t="shared" si="40"/>
        <v>607.20000000000005</v>
      </c>
      <c r="O159" s="12">
        <f t="shared" si="41"/>
        <v>1605.12</v>
      </c>
      <c r="P159" s="12">
        <f t="shared" si="42"/>
        <v>3743.5200000000004</v>
      </c>
      <c r="Q159" s="12"/>
      <c r="R159" s="12">
        <f t="shared" si="43"/>
        <v>11220</v>
      </c>
      <c r="S159" s="12"/>
      <c r="T159" s="12">
        <f t="shared" si="44"/>
        <v>5369.66</v>
      </c>
      <c r="U159" s="12">
        <f t="shared" si="45"/>
        <v>8099.52</v>
      </c>
      <c r="V159" s="12">
        <f t="shared" si="46"/>
        <v>47430.34</v>
      </c>
      <c r="W159" s="58"/>
    </row>
    <row r="160" spans="1:23" s="6" customFormat="1" x14ac:dyDescent="0.2">
      <c r="A160" s="15">
        <f t="shared" si="47"/>
        <v>142</v>
      </c>
      <c r="B160" s="22" t="s">
        <v>5</v>
      </c>
      <c r="C160" s="48" t="s">
        <v>594</v>
      </c>
      <c r="D160" s="48" t="s">
        <v>4</v>
      </c>
      <c r="E160" s="13" t="s">
        <v>3</v>
      </c>
      <c r="F160" s="13" t="s">
        <v>6</v>
      </c>
      <c r="G160" s="52">
        <v>45536</v>
      </c>
      <c r="H160" s="52">
        <v>45657</v>
      </c>
      <c r="I160" s="12">
        <v>28600</v>
      </c>
      <c r="J160" s="12">
        <v>0</v>
      </c>
      <c r="K160" s="12"/>
      <c r="L160" s="12">
        <f t="shared" si="38"/>
        <v>820.82</v>
      </c>
      <c r="M160" s="12">
        <f t="shared" si="39"/>
        <v>2030.6</v>
      </c>
      <c r="N160" s="12">
        <f t="shared" si="40"/>
        <v>328.9</v>
      </c>
      <c r="O160" s="12">
        <f t="shared" si="41"/>
        <v>869.44</v>
      </c>
      <c r="P160" s="12">
        <f t="shared" si="42"/>
        <v>2027.7400000000002</v>
      </c>
      <c r="Q160" s="12"/>
      <c r="R160" s="12">
        <f t="shared" si="43"/>
        <v>6077.5</v>
      </c>
      <c r="S160" s="12"/>
      <c r="T160" s="12">
        <f t="shared" si="44"/>
        <v>1690.2600000000002</v>
      </c>
      <c r="U160" s="12">
        <f t="shared" si="45"/>
        <v>4387.24</v>
      </c>
      <c r="V160" s="12">
        <f t="shared" si="46"/>
        <v>26909.739999999998</v>
      </c>
      <c r="W160" s="58"/>
    </row>
    <row r="161" spans="1:25" s="6" customFormat="1" ht="12" customHeight="1" x14ac:dyDescent="0.2">
      <c r="A161" s="15">
        <f t="shared" si="47"/>
        <v>143</v>
      </c>
      <c r="B161" s="22" t="s">
        <v>5</v>
      </c>
      <c r="C161" s="48" t="s">
        <v>581</v>
      </c>
      <c r="D161" s="48" t="s">
        <v>4</v>
      </c>
      <c r="E161" s="13" t="s">
        <v>3</v>
      </c>
      <c r="F161" s="13" t="s">
        <v>2</v>
      </c>
      <c r="G161" s="52">
        <v>45536</v>
      </c>
      <c r="H161" s="52">
        <v>45657</v>
      </c>
      <c r="I161" s="12">
        <v>24000</v>
      </c>
      <c r="J161" s="12">
        <v>0</v>
      </c>
      <c r="K161" s="12"/>
      <c r="L161" s="12">
        <f t="shared" si="38"/>
        <v>688.8</v>
      </c>
      <c r="M161" s="12">
        <f t="shared" si="39"/>
        <v>1703.9999999999998</v>
      </c>
      <c r="N161" s="12">
        <f t="shared" si="40"/>
        <v>276</v>
      </c>
      <c r="O161" s="12">
        <f t="shared" si="41"/>
        <v>729.6</v>
      </c>
      <c r="P161" s="12">
        <f t="shared" si="42"/>
        <v>1701.6000000000001</v>
      </c>
      <c r="Q161" s="12"/>
      <c r="R161" s="12">
        <f t="shared" si="43"/>
        <v>5100</v>
      </c>
      <c r="S161" s="12"/>
      <c r="T161" s="12">
        <f t="shared" si="44"/>
        <v>1418.4</v>
      </c>
      <c r="U161" s="12">
        <f t="shared" si="45"/>
        <v>3681.6</v>
      </c>
      <c r="V161" s="12">
        <f t="shared" si="46"/>
        <v>22581.599999999999</v>
      </c>
      <c r="W161" s="58"/>
    </row>
    <row r="162" spans="1:25" s="6" customFormat="1" x14ac:dyDescent="0.2">
      <c r="A162" s="15">
        <f t="shared" si="47"/>
        <v>144</v>
      </c>
      <c r="B162" s="22" t="s">
        <v>5</v>
      </c>
      <c r="C162" s="48" t="s">
        <v>632</v>
      </c>
      <c r="D162" s="48" t="s">
        <v>4</v>
      </c>
      <c r="E162" s="13" t="s">
        <v>3</v>
      </c>
      <c r="F162" s="13" t="s">
        <v>2</v>
      </c>
      <c r="G162" s="52">
        <v>45536</v>
      </c>
      <c r="H162" s="52">
        <v>45657</v>
      </c>
      <c r="I162" s="12">
        <v>56000</v>
      </c>
      <c r="J162" s="12">
        <v>0</v>
      </c>
      <c r="K162" s="12"/>
      <c r="L162" s="12">
        <f t="shared" si="38"/>
        <v>1607.2</v>
      </c>
      <c r="M162" s="12">
        <f t="shared" si="39"/>
        <v>3975.9999999999995</v>
      </c>
      <c r="N162" s="12">
        <f t="shared" si="40"/>
        <v>644</v>
      </c>
      <c r="O162" s="12">
        <f t="shared" si="41"/>
        <v>1702.4</v>
      </c>
      <c r="P162" s="12">
        <f t="shared" si="42"/>
        <v>3970.4</v>
      </c>
      <c r="Q162" s="12"/>
      <c r="R162" s="12">
        <f t="shared" si="43"/>
        <v>11900</v>
      </c>
      <c r="S162" s="12"/>
      <c r="T162" s="12">
        <f t="shared" si="44"/>
        <v>3309.6000000000004</v>
      </c>
      <c r="U162" s="12">
        <f t="shared" si="45"/>
        <v>8590.4</v>
      </c>
      <c r="V162" s="12">
        <f t="shared" si="46"/>
        <v>52690.400000000001</v>
      </c>
      <c r="W162" s="58"/>
    </row>
    <row r="163" spans="1:25" s="6" customFormat="1" ht="15" customHeight="1" x14ac:dyDescent="0.2">
      <c r="A163" s="15">
        <f t="shared" si="47"/>
        <v>145</v>
      </c>
      <c r="B163" s="22" t="s">
        <v>5</v>
      </c>
      <c r="C163" s="48" t="s">
        <v>589</v>
      </c>
      <c r="D163" s="48" t="s">
        <v>4</v>
      </c>
      <c r="E163" s="13" t="s">
        <v>3</v>
      </c>
      <c r="F163" s="13" t="s">
        <v>2</v>
      </c>
      <c r="G163" s="52">
        <v>45536</v>
      </c>
      <c r="H163" s="52">
        <v>45657</v>
      </c>
      <c r="I163" s="12">
        <v>12000</v>
      </c>
      <c r="J163" s="12">
        <v>0</v>
      </c>
      <c r="K163" s="12"/>
      <c r="L163" s="12">
        <f t="shared" si="38"/>
        <v>344.4</v>
      </c>
      <c r="M163" s="12">
        <f t="shared" si="39"/>
        <v>851.99999999999989</v>
      </c>
      <c r="N163" s="12">
        <f t="shared" si="40"/>
        <v>138</v>
      </c>
      <c r="O163" s="12">
        <f t="shared" si="41"/>
        <v>364.8</v>
      </c>
      <c r="P163" s="12">
        <f t="shared" si="42"/>
        <v>850.80000000000007</v>
      </c>
      <c r="Q163" s="12"/>
      <c r="R163" s="12">
        <f t="shared" si="43"/>
        <v>2550</v>
      </c>
      <c r="S163" s="12"/>
      <c r="T163" s="12">
        <f t="shared" si="44"/>
        <v>709.2</v>
      </c>
      <c r="U163" s="12">
        <f t="shared" si="45"/>
        <v>1840.8</v>
      </c>
      <c r="V163" s="12">
        <f t="shared" si="46"/>
        <v>11290.8</v>
      </c>
      <c r="W163" s="58"/>
    </row>
    <row r="164" spans="1:25" s="6" customFormat="1" x14ac:dyDescent="0.2">
      <c r="A164" s="15">
        <f t="shared" si="47"/>
        <v>146</v>
      </c>
      <c r="B164" s="22" t="s">
        <v>5</v>
      </c>
      <c r="C164" s="48" t="s">
        <v>629</v>
      </c>
      <c r="D164" s="48" t="s">
        <v>4</v>
      </c>
      <c r="E164" s="13" t="s">
        <v>3</v>
      </c>
      <c r="F164" s="13" t="s">
        <v>2</v>
      </c>
      <c r="G164" s="52">
        <v>45536</v>
      </c>
      <c r="H164" s="52">
        <v>45657</v>
      </c>
      <c r="I164" s="12">
        <v>33000</v>
      </c>
      <c r="J164" s="12">
        <v>0</v>
      </c>
      <c r="K164" s="12"/>
      <c r="L164" s="12">
        <f t="shared" si="38"/>
        <v>947.1</v>
      </c>
      <c r="M164" s="12">
        <f t="shared" si="39"/>
        <v>2343</v>
      </c>
      <c r="N164" s="12">
        <f t="shared" si="40"/>
        <v>379.5</v>
      </c>
      <c r="O164" s="12">
        <f t="shared" si="41"/>
        <v>1003.2</v>
      </c>
      <c r="P164" s="12">
        <f t="shared" si="42"/>
        <v>2339.7000000000003</v>
      </c>
      <c r="Q164" s="12"/>
      <c r="R164" s="12">
        <f t="shared" si="43"/>
        <v>7012.5</v>
      </c>
      <c r="S164" s="12">
        <v>10226.33</v>
      </c>
      <c r="T164" s="12">
        <f t="shared" si="44"/>
        <v>12176.630000000001</v>
      </c>
      <c r="U164" s="12">
        <f t="shared" si="45"/>
        <v>5062.2000000000007</v>
      </c>
      <c r="V164" s="12">
        <f t="shared" si="46"/>
        <v>20823.37</v>
      </c>
      <c r="W164" s="58"/>
    </row>
    <row r="165" spans="1:25" s="6" customFormat="1" ht="15" customHeight="1" x14ac:dyDescent="0.2">
      <c r="A165" s="15">
        <f t="shared" si="47"/>
        <v>147</v>
      </c>
      <c r="B165" s="22" t="s">
        <v>5</v>
      </c>
      <c r="C165" s="48" t="s">
        <v>595</v>
      </c>
      <c r="D165" s="48" t="s">
        <v>4</v>
      </c>
      <c r="E165" s="13" t="s">
        <v>3</v>
      </c>
      <c r="F165" s="13" t="s">
        <v>2</v>
      </c>
      <c r="G165" s="52">
        <v>45536</v>
      </c>
      <c r="H165" s="52">
        <v>45657</v>
      </c>
      <c r="I165" s="12">
        <v>33000</v>
      </c>
      <c r="J165" s="12">
        <v>0</v>
      </c>
      <c r="K165" s="12"/>
      <c r="L165" s="12">
        <f t="shared" si="38"/>
        <v>947.1</v>
      </c>
      <c r="M165" s="12">
        <f t="shared" si="39"/>
        <v>2343</v>
      </c>
      <c r="N165" s="12">
        <f t="shared" si="40"/>
        <v>379.5</v>
      </c>
      <c r="O165" s="12">
        <f t="shared" si="41"/>
        <v>1003.2</v>
      </c>
      <c r="P165" s="12">
        <f t="shared" si="42"/>
        <v>2339.7000000000003</v>
      </c>
      <c r="Q165" s="12"/>
      <c r="R165" s="12">
        <f t="shared" si="43"/>
        <v>7012.5</v>
      </c>
      <c r="S165" s="12"/>
      <c r="T165" s="12">
        <f t="shared" si="44"/>
        <v>1950.3000000000002</v>
      </c>
      <c r="U165" s="12">
        <f t="shared" si="45"/>
        <v>5062.2000000000007</v>
      </c>
      <c r="V165" s="12">
        <f t="shared" si="46"/>
        <v>31049.7</v>
      </c>
      <c r="W165" s="58"/>
    </row>
    <row r="166" spans="1:25" s="6" customFormat="1" ht="12" customHeight="1" x14ac:dyDescent="0.2">
      <c r="A166" s="15">
        <f t="shared" si="47"/>
        <v>148</v>
      </c>
      <c r="B166" s="22" t="s">
        <v>5</v>
      </c>
      <c r="C166" s="48" t="s">
        <v>584</v>
      </c>
      <c r="D166" s="48" t="s">
        <v>4</v>
      </c>
      <c r="E166" s="13" t="s">
        <v>3</v>
      </c>
      <c r="F166" s="13" t="s">
        <v>2</v>
      </c>
      <c r="G166" s="52">
        <v>45536</v>
      </c>
      <c r="H166" s="52">
        <v>45657</v>
      </c>
      <c r="I166" s="12">
        <v>33000</v>
      </c>
      <c r="J166" s="12">
        <v>0</v>
      </c>
      <c r="K166" s="12"/>
      <c r="L166" s="12">
        <f t="shared" si="38"/>
        <v>947.1</v>
      </c>
      <c r="M166" s="12">
        <f t="shared" si="39"/>
        <v>2343</v>
      </c>
      <c r="N166" s="12">
        <f t="shared" si="40"/>
        <v>379.5</v>
      </c>
      <c r="O166" s="12">
        <f t="shared" si="41"/>
        <v>1003.2</v>
      </c>
      <c r="P166" s="12">
        <f t="shared" si="42"/>
        <v>2339.7000000000003</v>
      </c>
      <c r="Q166" s="12"/>
      <c r="R166" s="12">
        <f t="shared" si="43"/>
        <v>7012.5</v>
      </c>
      <c r="S166" s="12"/>
      <c r="T166" s="12">
        <f t="shared" si="44"/>
        <v>1950.3000000000002</v>
      </c>
      <c r="U166" s="12">
        <f t="shared" si="45"/>
        <v>5062.2000000000007</v>
      </c>
      <c r="V166" s="12">
        <f t="shared" si="46"/>
        <v>31049.7</v>
      </c>
      <c r="W166" s="58"/>
    </row>
    <row r="167" spans="1:25" s="6" customFormat="1" x14ac:dyDescent="0.2">
      <c r="A167" s="15">
        <f t="shared" si="47"/>
        <v>149</v>
      </c>
      <c r="B167" s="22" t="s">
        <v>5</v>
      </c>
      <c r="C167" s="48" t="s">
        <v>640</v>
      </c>
      <c r="D167" s="48" t="s">
        <v>4</v>
      </c>
      <c r="E167" s="13" t="s">
        <v>3</v>
      </c>
      <c r="F167" s="13" t="s">
        <v>2</v>
      </c>
      <c r="G167" s="52">
        <v>45536</v>
      </c>
      <c r="H167" s="52">
        <v>45657</v>
      </c>
      <c r="I167" s="12">
        <v>44000</v>
      </c>
      <c r="J167" s="12">
        <v>1007.19</v>
      </c>
      <c r="K167" s="12"/>
      <c r="L167" s="12">
        <f t="shared" si="38"/>
        <v>1262.8</v>
      </c>
      <c r="M167" s="12">
        <f t="shared" si="39"/>
        <v>3123.9999999999995</v>
      </c>
      <c r="N167" s="12">
        <f t="shared" si="40"/>
        <v>506</v>
      </c>
      <c r="O167" s="12">
        <f t="shared" si="41"/>
        <v>1337.6</v>
      </c>
      <c r="P167" s="12">
        <f t="shared" si="42"/>
        <v>3119.6000000000004</v>
      </c>
      <c r="Q167" s="12"/>
      <c r="R167" s="12">
        <f t="shared" si="43"/>
        <v>9350</v>
      </c>
      <c r="S167" s="12"/>
      <c r="T167" s="12">
        <f t="shared" si="44"/>
        <v>3607.5899999999997</v>
      </c>
      <c r="U167" s="12">
        <f t="shared" si="45"/>
        <v>6749.6</v>
      </c>
      <c r="V167" s="12">
        <f t="shared" si="46"/>
        <v>40392.410000000003</v>
      </c>
      <c r="W167" s="58"/>
    </row>
    <row r="168" spans="1:25" s="6" customFormat="1" x14ac:dyDescent="0.2">
      <c r="A168" s="15">
        <f t="shared" si="47"/>
        <v>150</v>
      </c>
      <c r="B168" s="22" t="s">
        <v>5</v>
      </c>
      <c r="C168" s="48" t="s">
        <v>642</v>
      </c>
      <c r="D168" s="48" t="s">
        <v>4</v>
      </c>
      <c r="E168" s="13" t="s">
        <v>3</v>
      </c>
      <c r="F168" s="13" t="s">
        <v>2</v>
      </c>
      <c r="G168" s="52">
        <v>45536</v>
      </c>
      <c r="H168" s="52">
        <v>45657</v>
      </c>
      <c r="I168" s="12">
        <v>11000</v>
      </c>
      <c r="J168" s="12">
        <v>0</v>
      </c>
      <c r="K168" s="12"/>
      <c r="L168" s="12">
        <f t="shared" si="38"/>
        <v>315.7</v>
      </c>
      <c r="M168" s="12">
        <f t="shared" si="39"/>
        <v>780.99999999999989</v>
      </c>
      <c r="N168" s="12">
        <f t="shared" si="40"/>
        <v>126.5</v>
      </c>
      <c r="O168" s="12">
        <f t="shared" si="41"/>
        <v>334.4</v>
      </c>
      <c r="P168" s="12">
        <f t="shared" si="42"/>
        <v>779.90000000000009</v>
      </c>
      <c r="Q168" s="12"/>
      <c r="R168" s="12">
        <f t="shared" si="43"/>
        <v>2337.5</v>
      </c>
      <c r="S168" s="12"/>
      <c r="T168" s="12">
        <f t="shared" si="44"/>
        <v>650.09999999999991</v>
      </c>
      <c r="U168" s="12">
        <f t="shared" si="45"/>
        <v>1687.4</v>
      </c>
      <c r="V168" s="12">
        <f t="shared" si="46"/>
        <v>10349.9</v>
      </c>
      <c r="W168" s="58"/>
    </row>
    <row r="169" spans="1:25" s="6" customFormat="1" ht="12" customHeight="1" x14ac:dyDescent="0.2">
      <c r="A169" s="15">
        <f t="shared" si="47"/>
        <v>151</v>
      </c>
      <c r="B169" s="22" t="s">
        <v>5</v>
      </c>
      <c r="C169" s="48" t="s">
        <v>641</v>
      </c>
      <c r="D169" s="48" t="s">
        <v>4</v>
      </c>
      <c r="E169" s="13" t="s">
        <v>3</v>
      </c>
      <c r="F169" s="13" t="s">
        <v>6</v>
      </c>
      <c r="G169" s="52">
        <v>45536</v>
      </c>
      <c r="H169" s="52">
        <v>45657</v>
      </c>
      <c r="I169" s="12">
        <v>10800</v>
      </c>
      <c r="J169" s="12">
        <v>0</v>
      </c>
      <c r="K169" s="12"/>
      <c r="L169" s="12">
        <f t="shared" si="38"/>
        <v>309.95999999999998</v>
      </c>
      <c r="M169" s="12">
        <f t="shared" si="39"/>
        <v>766.8</v>
      </c>
      <c r="N169" s="12">
        <f t="shared" si="40"/>
        <v>124.2</v>
      </c>
      <c r="O169" s="12">
        <f t="shared" si="41"/>
        <v>328.32</v>
      </c>
      <c r="P169" s="12">
        <f t="shared" si="42"/>
        <v>765.72</v>
      </c>
      <c r="Q169" s="12"/>
      <c r="R169" s="12">
        <f t="shared" si="43"/>
        <v>2295</v>
      </c>
      <c r="S169" s="12"/>
      <c r="T169" s="12">
        <f t="shared" si="44"/>
        <v>638.28</v>
      </c>
      <c r="U169" s="12">
        <f t="shared" si="45"/>
        <v>1656.72</v>
      </c>
      <c r="V169" s="12">
        <f t="shared" si="46"/>
        <v>10161.719999999999</v>
      </c>
      <c r="W169" s="58"/>
    </row>
    <row r="170" spans="1:25" s="6" customFormat="1" x14ac:dyDescent="0.2">
      <c r="A170" s="15">
        <f t="shared" si="47"/>
        <v>152</v>
      </c>
      <c r="B170" s="22" t="s">
        <v>5</v>
      </c>
      <c r="C170" s="48" t="s">
        <v>583</v>
      </c>
      <c r="D170" s="48" t="s">
        <v>4</v>
      </c>
      <c r="E170" s="13" t="s">
        <v>3</v>
      </c>
      <c r="F170" s="13" t="s">
        <v>6</v>
      </c>
      <c r="G170" s="52">
        <v>45536</v>
      </c>
      <c r="H170" s="52">
        <v>45657</v>
      </c>
      <c r="I170" s="12">
        <v>33000</v>
      </c>
      <c r="J170" s="12">
        <v>0</v>
      </c>
      <c r="K170" s="12"/>
      <c r="L170" s="12">
        <f t="shared" si="38"/>
        <v>947.1</v>
      </c>
      <c r="M170" s="12">
        <f t="shared" si="39"/>
        <v>2343</v>
      </c>
      <c r="N170" s="12">
        <f t="shared" si="40"/>
        <v>379.5</v>
      </c>
      <c r="O170" s="12">
        <f t="shared" si="41"/>
        <v>1003.2</v>
      </c>
      <c r="P170" s="12">
        <f t="shared" si="42"/>
        <v>2339.7000000000003</v>
      </c>
      <c r="Q170" s="12"/>
      <c r="R170" s="12">
        <f t="shared" si="43"/>
        <v>7012.5</v>
      </c>
      <c r="S170" s="12"/>
      <c r="T170" s="12">
        <f t="shared" si="44"/>
        <v>1950.3000000000002</v>
      </c>
      <c r="U170" s="12">
        <f t="shared" si="45"/>
        <v>5062.2000000000007</v>
      </c>
      <c r="V170" s="12">
        <f t="shared" si="46"/>
        <v>31049.7</v>
      </c>
      <c r="W170" s="58"/>
    </row>
    <row r="171" spans="1:25" s="6" customFormat="1" ht="15" customHeight="1" x14ac:dyDescent="0.2">
      <c r="A171" s="15">
        <f t="shared" si="47"/>
        <v>153</v>
      </c>
      <c r="B171" s="22" t="s">
        <v>5</v>
      </c>
      <c r="C171" s="48" t="s">
        <v>621</v>
      </c>
      <c r="D171" s="48" t="s">
        <v>4</v>
      </c>
      <c r="E171" s="13" t="s">
        <v>3</v>
      </c>
      <c r="F171" s="13" t="s">
        <v>2</v>
      </c>
      <c r="G171" s="52">
        <v>45536</v>
      </c>
      <c r="H171" s="52">
        <v>45657</v>
      </c>
      <c r="I171" s="12">
        <v>9000</v>
      </c>
      <c r="J171" s="12">
        <v>0</v>
      </c>
      <c r="K171" s="12"/>
      <c r="L171" s="12">
        <f t="shared" si="38"/>
        <v>258.3</v>
      </c>
      <c r="M171" s="12">
        <f t="shared" si="39"/>
        <v>638.99999999999989</v>
      </c>
      <c r="N171" s="12">
        <f t="shared" si="40"/>
        <v>103.5</v>
      </c>
      <c r="O171" s="12">
        <f t="shared" si="41"/>
        <v>273.60000000000002</v>
      </c>
      <c r="P171" s="12">
        <f t="shared" si="42"/>
        <v>638.1</v>
      </c>
      <c r="Q171" s="12"/>
      <c r="R171" s="12">
        <f t="shared" si="43"/>
        <v>1912.5</v>
      </c>
      <c r="S171" s="12"/>
      <c r="T171" s="12">
        <f t="shared" si="44"/>
        <v>531.90000000000009</v>
      </c>
      <c r="U171" s="12">
        <f t="shared" si="45"/>
        <v>1380.6</v>
      </c>
      <c r="V171" s="12">
        <f t="shared" si="46"/>
        <v>8468.1</v>
      </c>
      <c r="W171" s="58"/>
    </row>
    <row r="172" spans="1:25" s="6" customFormat="1" ht="12" customHeight="1" x14ac:dyDescent="0.2">
      <c r="A172" s="15">
        <f t="shared" si="47"/>
        <v>154</v>
      </c>
      <c r="B172" s="22" t="s">
        <v>5</v>
      </c>
      <c r="C172" s="48" t="s">
        <v>645</v>
      </c>
      <c r="D172" s="48" t="s">
        <v>4</v>
      </c>
      <c r="E172" s="13" t="s">
        <v>3</v>
      </c>
      <c r="F172" s="13" t="s">
        <v>6</v>
      </c>
      <c r="G172" s="52">
        <v>45536</v>
      </c>
      <c r="H172" s="52">
        <v>45657</v>
      </c>
      <c r="I172" s="12">
        <v>18000</v>
      </c>
      <c r="J172" s="12">
        <v>0</v>
      </c>
      <c r="K172" s="12"/>
      <c r="L172" s="12">
        <f t="shared" si="38"/>
        <v>516.6</v>
      </c>
      <c r="M172" s="12">
        <f t="shared" si="39"/>
        <v>1277.9999999999998</v>
      </c>
      <c r="N172" s="12">
        <f t="shared" si="40"/>
        <v>207</v>
      </c>
      <c r="O172" s="12">
        <f t="shared" si="41"/>
        <v>547.20000000000005</v>
      </c>
      <c r="P172" s="12">
        <f t="shared" si="42"/>
        <v>1276.2</v>
      </c>
      <c r="Q172" s="12"/>
      <c r="R172" s="12">
        <f t="shared" si="43"/>
        <v>3825</v>
      </c>
      <c r="S172" s="12"/>
      <c r="T172" s="12">
        <f t="shared" si="44"/>
        <v>1063.8000000000002</v>
      </c>
      <c r="U172" s="12">
        <f t="shared" si="45"/>
        <v>2761.2</v>
      </c>
      <c r="V172" s="12">
        <f t="shared" si="46"/>
        <v>16936.2</v>
      </c>
      <c r="W172" s="58"/>
    </row>
    <row r="173" spans="1:25" s="6" customFormat="1" ht="12.75" customHeight="1" x14ac:dyDescent="0.2">
      <c r="A173" s="15">
        <f t="shared" si="47"/>
        <v>155</v>
      </c>
      <c r="B173" s="22" t="s">
        <v>5</v>
      </c>
      <c r="C173" s="48" t="s">
        <v>593</v>
      </c>
      <c r="D173" s="48" t="s">
        <v>4</v>
      </c>
      <c r="E173" s="13" t="s">
        <v>3</v>
      </c>
      <c r="F173" s="13" t="s">
        <v>2</v>
      </c>
      <c r="G173" s="52">
        <v>45536</v>
      </c>
      <c r="H173" s="52">
        <v>45657</v>
      </c>
      <c r="I173" s="12">
        <v>33000</v>
      </c>
      <c r="J173" s="12">
        <v>0</v>
      </c>
      <c r="K173" s="12"/>
      <c r="L173" s="12">
        <f t="shared" si="38"/>
        <v>947.1</v>
      </c>
      <c r="M173" s="12">
        <f t="shared" si="39"/>
        <v>2343</v>
      </c>
      <c r="N173" s="12">
        <f t="shared" si="40"/>
        <v>379.5</v>
      </c>
      <c r="O173" s="12">
        <f t="shared" si="41"/>
        <v>1003.2</v>
      </c>
      <c r="P173" s="12">
        <f t="shared" si="42"/>
        <v>2339.7000000000003</v>
      </c>
      <c r="Q173" s="12"/>
      <c r="R173" s="12">
        <f t="shared" si="43"/>
        <v>7012.5</v>
      </c>
      <c r="S173" s="12"/>
      <c r="T173" s="12">
        <f t="shared" si="44"/>
        <v>1950.3000000000002</v>
      </c>
      <c r="U173" s="12">
        <f t="shared" si="45"/>
        <v>5062.2000000000007</v>
      </c>
      <c r="V173" s="12">
        <f t="shared" si="46"/>
        <v>31049.7</v>
      </c>
      <c r="W173" s="58"/>
      <c r="Y173" s="60"/>
    </row>
    <row r="174" spans="1:25" s="6" customFormat="1" ht="12" customHeight="1" x14ac:dyDescent="0.2">
      <c r="A174" s="15">
        <f t="shared" si="47"/>
        <v>156</v>
      </c>
      <c r="B174" s="22" t="s">
        <v>5</v>
      </c>
      <c r="C174" s="48" t="s">
        <v>628</v>
      </c>
      <c r="D174" s="48" t="s">
        <v>4</v>
      </c>
      <c r="E174" s="13" t="s">
        <v>3</v>
      </c>
      <c r="F174" s="13" t="s">
        <v>2</v>
      </c>
      <c r="G174" s="52">
        <v>45536</v>
      </c>
      <c r="H174" s="52">
        <v>45657</v>
      </c>
      <c r="I174" s="12">
        <v>33000</v>
      </c>
      <c r="J174" s="12">
        <v>0</v>
      </c>
      <c r="K174" s="12"/>
      <c r="L174" s="12">
        <f t="shared" si="38"/>
        <v>947.1</v>
      </c>
      <c r="M174" s="12">
        <f t="shared" si="39"/>
        <v>2343</v>
      </c>
      <c r="N174" s="12">
        <f t="shared" si="40"/>
        <v>379.5</v>
      </c>
      <c r="O174" s="12">
        <f t="shared" si="41"/>
        <v>1003.2</v>
      </c>
      <c r="P174" s="12">
        <f t="shared" si="42"/>
        <v>2339.7000000000003</v>
      </c>
      <c r="Q174" s="12"/>
      <c r="R174" s="12">
        <f t="shared" si="43"/>
        <v>7012.5</v>
      </c>
      <c r="S174" s="12"/>
      <c r="T174" s="12">
        <f t="shared" si="44"/>
        <v>1950.3000000000002</v>
      </c>
      <c r="U174" s="12">
        <f t="shared" si="45"/>
        <v>5062.2000000000007</v>
      </c>
      <c r="V174" s="12">
        <f t="shared" si="46"/>
        <v>31049.7</v>
      </c>
      <c r="W174" s="58"/>
    </row>
    <row r="175" spans="1:25" s="6" customFormat="1" x14ac:dyDescent="0.2">
      <c r="A175" s="18"/>
      <c r="B175" s="46" t="s">
        <v>249</v>
      </c>
      <c r="C175" s="18"/>
      <c r="D175" s="18"/>
      <c r="E175" s="18"/>
      <c r="F175" s="18"/>
      <c r="G175" s="53"/>
      <c r="H175" s="53"/>
      <c r="I175" s="20"/>
      <c r="J175" s="20"/>
      <c r="K175" s="20"/>
      <c r="L175" s="16"/>
      <c r="M175" s="16"/>
      <c r="N175" s="16"/>
      <c r="O175" s="16"/>
      <c r="P175" s="16"/>
      <c r="Q175" s="20"/>
      <c r="R175" s="16"/>
      <c r="S175" s="20"/>
      <c r="T175" s="16"/>
      <c r="U175" s="16"/>
      <c r="V175" s="16"/>
      <c r="W175" s="58"/>
    </row>
    <row r="176" spans="1:25" s="6" customFormat="1" x14ac:dyDescent="0.2">
      <c r="A176" s="15">
        <f>1+A174</f>
        <v>157</v>
      </c>
      <c r="B176" s="21" t="s">
        <v>5</v>
      </c>
      <c r="C176" s="13" t="s">
        <v>246</v>
      </c>
      <c r="D176" s="13" t="s">
        <v>4</v>
      </c>
      <c r="E176" s="13" t="s">
        <v>3</v>
      </c>
      <c r="F176" s="13" t="s">
        <v>2</v>
      </c>
      <c r="G176" s="52">
        <v>45536</v>
      </c>
      <c r="H176" s="52">
        <v>45657</v>
      </c>
      <c r="I176" s="12">
        <v>85800</v>
      </c>
      <c r="J176" s="12">
        <v>8765.17</v>
      </c>
      <c r="K176" s="12">
        <v>0</v>
      </c>
      <c r="L176" s="12">
        <f t="shared" ref="L176:L207" si="48">I176*2.87%</f>
        <v>2462.46</v>
      </c>
      <c r="M176" s="12">
        <f t="shared" ref="M176:M207" si="49">I176*7.1%</f>
        <v>6091.7999999999993</v>
      </c>
      <c r="N176" s="12">
        <f t="shared" ref="N176:N207" si="50">I176*1.15%</f>
        <v>986.69999999999993</v>
      </c>
      <c r="O176" s="12">
        <f t="shared" ref="O176:O207" si="51">I176*3.04%</f>
        <v>2608.3200000000002</v>
      </c>
      <c r="P176" s="12">
        <f t="shared" ref="P176:P207" si="52">I176*7.09%</f>
        <v>6083.22</v>
      </c>
      <c r="Q176" s="12"/>
      <c r="R176" s="12">
        <f t="shared" ref="R176:R207" si="53">L176+M176+N176+O176+P176</f>
        <v>18232.5</v>
      </c>
      <c r="S176" s="12">
        <v>0</v>
      </c>
      <c r="T176" s="12">
        <f t="shared" ref="T176:T207" si="54">+L176+O176+Q176+S176+J176+K176</f>
        <v>13835.95</v>
      </c>
      <c r="U176" s="12">
        <f t="shared" ref="U176:U207" si="55">+P176+N176+M176</f>
        <v>13161.72</v>
      </c>
      <c r="V176" s="12">
        <f t="shared" ref="V176:V207" si="56">+I176-T176</f>
        <v>71964.05</v>
      </c>
      <c r="W176" s="58"/>
    </row>
    <row r="177" spans="1:23" s="6" customFormat="1" ht="12" customHeight="1" x14ac:dyDescent="0.2">
      <c r="A177" s="15">
        <f t="shared" si="47"/>
        <v>158</v>
      </c>
      <c r="B177" s="21" t="s">
        <v>248</v>
      </c>
      <c r="C177" s="13" t="s">
        <v>214</v>
      </c>
      <c r="D177" s="13" t="s">
        <v>134</v>
      </c>
      <c r="E177" s="13" t="s">
        <v>3</v>
      </c>
      <c r="F177" s="13" t="s">
        <v>6</v>
      </c>
      <c r="G177" s="52">
        <v>45444</v>
      </c>
      <c r="H177" s="52">
        <v>45626</v>
      </c>
      <c r="I177" s="12">
        <v>80000</v>
      </c>
      <c r="J177" s="12">
        <v>12894.21</v>
      </c>
      <c r="K177" s="12">
        <v>0</v>
      </c>
      <c r="L177" s="12">
        <f t="shared" si="48"/>
        <v>2296</v>
      </c>
      <c r="M177" s="12">
        <f t="shared" si="49"/>
        <v>5679.9999999999991</v>
      </c>
      <c r="N177" s="12">
        <f t="shared" si="50"/>
        <v>920</v>
      </c>
      <c r="O177" s="12">
        <f t="shared" si="51"/>
        <v>2432</v>
      </c>
      <c r="P177" s="12">
        <f t="shared" si="52"/>
        <v>5672</v>
      </c>
      <c r="Q177" s="12">
        <f>2*1715.46</f>
        <v>3430.92</v>
      </c>
      <c r="R177" s="12">
        <f t="shared" si="53"/>
        <v>17000</v>
      </c>
      <c r="S177" s="12"/>
      <c r="T177" s="12">
        <f t="shared" si="54"/>
        <v>21053.129999999997</v>
      </c>
      <c r="U177" s="12">
        <f t="shared" si="55"/>
        <v>12272</v>
      </c>
      <c r="V177" s="12">
        <f t="shared" si="56"/>
        <v>58946.87</v>
      </c>
      <c r="W177" s="58"/>
    </row>
    <row r="178" spans="1:23" s="6" customFormat="1" ht="12" customHeight="1" x14ac:dyDescent="0.2">
      <c r="A178" s="15">
        <f t="shared" si="47"/>
        <v>159</v>
      </c>
      <c r="B178" s="45" t="s">
        <v>5</v>
      </c>
      <c r="C178" s="13" t="s">
        <v>496</v>
      </c>
      <c r="D178" s="13" t="s">
        <v>4</v>
      </c>
      <c r="E178" s="13" t="s">
        <v>3</v>
      </c>
      <c r="F178" s="13" t="s">
        <v>6</v>
      </c>
      <c r="G178" s="52">
        <v>45536</v>
      </c>
      <c r="H178" s="52">
        <v>45657</v>
      </c>
      <c r="I178" s="12">
        <v>48000</v>
      </c>
      <c r="J178" s="12">
        <v>1571.73</v>
      </c>
      <c r="K178" s="12">
        <v>0</v>
      </c>
      <c r="L178" s="12">
        <f t="shared" si="48"/>
        <v>1377.6</v>
      </c>
      <c r="M178" s="12">
        <f t="shared" si="49"/>
        <v>3407.9999999999995</v>
      </c>
      <c r="N178" s="12">
        <f t="shared" si="50"/>
        <v>552</v>
      </c>
      <c r="O178" s="12">
        <f t="shared" si="51"/>
        <v>1459.2</v>
      </c>
      <c r="P178" s="12">
        <f t="shared" si="52"/>
        <v>3403.2000000000003</v>
      </c>
      <c r="Q178" s="12"/>
      <c r="R178" s="12">
        <f t="shared" si="53"/>
        <v>10200</v>
      </c>
      <c r="S178" s="12">
        <v>0</v>
      </c>
      <c r="T178" s="12">
        <f t="shared" si="54"/>
        <v>4408.5300000000007</v>
      </c>
      <c r="U178" s="12">
        <f t="shared" si="55"/>
        <v>7363.2</v>
      </c>
      <c r="V178" s="12">
        <f t="shared" si="56"/>
        <v>43591.47</v>
      </c>
      <c r="W178" s="58"/>
    </row>
    <row r="179" spans="1:23" s="6" customFormat="1" ht="12.75" customHeight="1" x14ac:dyDescent="0.2">
      <c r="A179" s="15">
        <f t="shared" si="47"/>
        <v>160</v>
      </c>
      <c r="B179" s="21" t="s">
        <v>5</v>
      </c>
      <c r="C179" s="13" t="s">
        <v>241</v>
      </c>
      <c r="D179" s="13" t="s">
        <v>4</v>
      </c>
      <c r="E179" s="13" t="s">
        <v>3</v>
      </c>
      <c r="F179" s="13" t="s">
        <v>6</v>
      </c>
      <c r="G179" s="52">
        <v>45536</v>
      </c>
      <c r="H179" s="52">
        <v>45657</v>
      </c>
      <c r="I179" s="12">
        <v>120000</v>
      </c>
      <c r="J179" s="12">
        <v>16809.87</v>
      </c>
      <c r="K179" s="12">
        <v>0</v>
      </c>
      <c r="L179" s="12">
        <f t="shared" si="48"/>
        <v>3444</v>
      </c>
      <c r="M179" s="12">
        <f t="shared" si="49"/>
        <v>8520</v>
      </c>
      <c r="N179" s="12">
        <f t="shared" si="50"/>
        <v>1380</v>
      </c>
      <c r="O179" s="12">
        <f t="shared" si="51"/>
        <v>3648</v>
      </c>
      <c r="P179" s="12">
        <f t="shared" si="52"/>
        <v>8508</v>
      </c>
      <c r="Q179" s="12"/>
      <c r="R179" s="12">
        <f t="shared" si="53"/>
        <v>25500</v>
      </c>
      <c r="S179" s="12">
        <v>0</v>
      </c>
      <c r="T179" s="12">
        <f t="shared" si="54"/>
        <v>23901.87</v>
      </c>
      <c r="U179" s="12">
        <f t="shared" si="55"/>
        <v>18408</v>
      </c>
      <c r="V179" s="12">
        <f t="shared" si="56"/>
        <v>96098.13</v>
      </c>
      <c r="W179" s="58"/>
    </row>
    <row r="180" spans="1:23" s="6" customFormat="1" x14ac:dyDescent="0.2">
      <c r="A180" s="15">
        <f t="shared" si="47"/>
        <v>161</v>
      </c>
      <c r="B180" s="21" t="s">
        <v>5</v>
      </c>
      <c r="C180" s="13" t="s">
        <v>244</v>
      </c>
      <c r="D180" s="13" t="s">
        <v>4</v>
      </c>
      <c r="E180" s="13" t="s">
        <v>3</v>
      </c>
      <c r="F180" s="13" t="s">
        <v>6</v>
      </c>
      <c r="G180" s="52">
        <v>45536</v>
      </c>
      <c r="H180" s="52">
        <v>45657</v>
      </c>
      <c r="I180" s="12">
        <v>120000</v>
      </c>
      <c r="J180" s="12">
        <v>15952.14</v>
      </c>
      <c r="K180" s="12">
        <v>0</v>
      </c>
      <c r="L180" s="12">
        <f t="shared" si="48"/>
        <v>3444</v>
      </c>
      <c r="M180" s="12">
        <f t="shared" si="49"/>
        <v>8520</v>
      </c>
      <c r="N180" s="12">
        <f t="shared" si="50"/>
        <v>1380</v>
      </c>
      <c r="O180" s="12">
        <f t="shared" si="51"/>
        <v>3648</v>
      </c>
      <c r="P180" s="12">
        <f t="shared" si="52"/>
        <v>8508</v>
      </c>
      <c r="Q180" s="12">
        <v>3430.92</v>
      </c>
      <c r="R180" s="12">
        <f t="shared" si="53"/>
        <v>25500</v>
      </c>
      <c r="S180" s="12">
        <v>0</v>
      </c>
      <c r="T180" s="12">
        <f t="shared" si="54"/>
        <v>26475.059999999998</v>
      </c>
      <c r="U180" s="12">
        <f t="shared" si="55"/>
        <v>18408</v>
      </c>
      <c r="V180" s="12">
        <f t="shared" si="56"/>
        <v>93524.94</v>
      </c>
      <c r="W180" s="58"/>
    </row>
    <row r="181" spans="1:23" s="6" customFormat="1" ht="15" customHeight="1" x14ac:dyDescent="0.2">
      <c r="A181" s="15">
        <f t="shared" si="47"/>
        <v>162</v>
      </c>
      <c r="B181" s="21" t="s">
        <v>5</v>
      </c>
      <c r="C181" s="13" t="s">
        <v>224</v>
      </c>
      <c r="D181" s="13" t="s">
        <v>4</v>
      </c>
      <c r="E181" s="13" t="s">
        <v>3</v>
      </c>
      <c r="F181" s="13" t="s">
        <v>6</v>
      </c>
      <c r="G181" s="52">
        <v>45536</v>
      </c>
      <c r="H181" s="52">
        <v>45657</v>
      </c>
      <c r="I181" s="12">
        <v>120000</v>
      </c>
      <c r="J181" s="12">
        <v>16381</v>
      </c>
      <c r="K181" s="12">
        <v>0</v>
      </c>
      <c r="L181" s="12">
        <f t="shared" si="48"/>
        <v>3444</v>
      </c>
      <c r="M181" s="12">
        <f t="shared" si="49"/>
        <v>8520</v>
      </c>
      <c r="N181" s="12">
        <f t="shared" si="50"/>
        <v>1380</v>
      </c>
      <c r="O181" s="12">
        <f t="shared" si="51"/>
        <v>3648</v>
      </c>
      <c r="P181" s="12">
        <f t="shared" si="52"/>
        <v>8508</v>
      </c>
      <c r="Q181" s="12">
        <v>1715.46</v>
      </c>
      <c r="R181" s="12">
        <f t="shared" si="53"/>
        <v>25500</v>
      </c>
      <c r="S181" s="12">
        <v>0</v>
      </c>
      <c r="T181" s="12">
        <f t="shared" si="54"/>
        <v>25188.46</v>
      </c>
      <c r="U181" s="12">
        <f t="shared" si="55"/>
        <v>18408</v>
      </c>
      <c r="V181" s="12">
        <f t="shared" si="56"/>
        <v>94811.540000000008</v>
      </c>
      <c r="W181" s="58"/>
    </row>
    <row r="182" spans="1:23" s="6" customFormat="1" ht="12" customHeight="1" x14ac:dyDescent="0.2">
      <c r="A182" s="15">
        <f t="shared" si="47"/>
        <v>163</v>
      </c>
      <c r="B182" s="21" t="s">
        <v>5</v>
      </c>
      <c r="C182" s="13" t="s">
        <v>243</v>
      </c>
      <c r="D182" s="13" t="s">
        <v>4</v>
      </c>
      <c r="E182" s="13" t="s">
        <v>3</v>
      </c>
      <c r="F182" s="13" t="s">
        <v>2</v>
      </c>
      <c r="G182" s="52">
        <v>45536</v>
      </c>
      <c r="H182" s="52">
        <v>45657</v>
      </c>
      <c r="I182" s="12">
        <v>85800</v>
      </c>
      <c r="J182" s="12">
        <v>8765.17</v>
      </c>
      <c r="K182" s="12">
        <v>0</v>
      </c>
      <c r="L182" s="12">
        <f t="shared" si="48"/>
        <v>2462.46</v>
      </c>
      <c r="M182" s="12">
        <f t="shared" si="49"/>
        <v>6091.7999999999993</v>
      </c>
      <c r="N182" s="12">
        <f t="shared" si="50"/>
        <v>986.69999999999993</v>
      </c>
      <c r="O182" s="12">
        <f t="shared" si="51"/>
        <v>2608.3200000000002</v>
      </c>
      <c r="P182" s="12">
        <f t="shared" si="52"/>
        <v>6083.22</v>
      </c>
      <c r="Q182" s="12"/>
      <c r="R182" s="12">
        <f t="shared" si="53"/>
        <v>18232.5</v>
      </c>
      <c r="S182" s="12">
        <v>0</v>
      </c>
      <c r="T182" s="12">
        <f t="shared" si="54"/>
        <v>13835.95</v>
      </c>
      <c r="U182" s="12">
        <f t="shared" si="55"/>
        <v>13161.72</v>
      </c>
      <c r="V182" s="12">
        <f t="shared" si="56"/>
        <v>71964.05</v>
      </c>
      <c r="W182" s="58"/>
    </row>
    <row r="183" spans="1:23" s="6" customFormat="1" ht="15" customHeight="1" x14ac:dyDescent="0.2">
      <c r="A183" s="15">
        <f t="shared" si="47"/>
        <v>164</v>
      </c>
      <c r="B183" s="21" t="s">
        <v>5</v>
      </c>
      <c r="C183" s="13" t="s">
        <v>226</v>
      </c>
      <c r="D183" s="13" t="s">
        <v>4</v>
      </c>
      <c r="E183" s="13" t="s">
        <v>3</v>
      </c>
      <c r="F183" s="13" t="s">
        <v>2</v>
      </c>
      <c r="G183" s="52">
        <v>45536</v>
      </c>
      <c r="H183" s="52">
        <v>45657</v>
      </c>
      <c r="I183" s="12">
        <v>45000</v>
      </c>
      <c r="J183" s="12">
        <v>1148.33</v>
      </c>
      <c r="K183" s="12">
        <v>0</v>
      </c>
      <c r="L183" s="12">
        <f t="shared" si="48"/>
        <v>1291.5</v>
      </c>
      <c r="M183" s="12">
        <f t="shared" si="49"/>
        <v>3194.9999999999995</v>
      </c>
      <c r="N183" s="12">
        <f t="shared" si="50"/>
        <v>517.5</v>
      </c>
      <c r="O183" s="12">
        <f t="shared" si="51"/>
        <v>1368</v>
      </c>
      <c r="P183" s="12">
        <f t="shared" si="52"/>
        <v>3190.5</v>
      </c>
      <c r="Q183" s="12"/>
      <c r="R183" s="12">
        <f t="shared" si="53"/>
        <v>9562.5</v>
      </c>
      <c r="S183" s="12">
        <v>0</v>
      </c>
      <c r="T183" s="12">
        <f t="shared" si="54"/>
        <v>3807.83</v>
      </c>
      <c r="U183" s="12">
        <f t="shared" si="55"/>
        <v>6903</v>
      </c>
      <c r="V183" s="12">
        <f t="shared" si="56"/>
        <v>41192.17</v>
      </c>
      <c r="W183" s="58"/>
    </row>
    <row r="184" spans="1:23" s="6" customFormat="1" x14ac:dyDescent="0.2">
      <c r="A184" s="15">
        <f t="shared" si="47"/>
        <v>165</v>
      </c>
      <c r="B184" s="21" t="s">
        <v>5</v>
      </c>
      <c r="C184" s="13" t="s">
        <v>233</v>
      </c>
      <c r="D184" s="13" t="s">
        <v>4</v>
      </c>
      <c r="E184" s="13" t="s">
        <v>3</v>
      </c>
      <c r="F184" s="13" t="s">
        <v>6</v>
      </c>
      <c r="G184" s="52">
        <v>45536</v>
      </c>
      <c r="H184" s="52">
        <v>45657</v>
      </c>
      <c r="I184" s="12">
        <v>122400</v>
      </c>
      <c r="J184" s="12">
        <v>17374.41</v>
      </c>
      <c r="K184" s="12">
        <v>0</v>
      </c>
      <c r="L184" s="12">
        <f t="shared" si="48"/>
        <v>3512.88</v>
      </c>
      <c r="M184" s="12">
        <f t="shared" si="49"/>
        <v>8690.4</v>
      </c>
      <c r="N184" s="12">
        <f t="shared" si="50"/>
        <v>1407.6</v>
      </c>
      <c r="O184" s="12">
        <f t="shared" si="51"/>
        <v>3720.96</v>
      </c>
      <c r="P184" s="12">
        <f t="shared" si="52"/>
        <v>8678.16</v>
      </c>
      <c r="Q184" s="12"/>
      <c r="R184" s="12">
        <f t="shared" si="53"/>
        <v>26010</v>
      </c>
      <c r="S184" s="12">
        <v>0</v>
      </c>
      <c r="T184" s="12">
        <f t="shared" si="54"/>
        <v>24608.25</v>
      </c>
      <c r="U184" s="12">
        <f t="shared" si="55"/>
        <v>18776.16</v>
      </c>
      <c r="V184" s="12">
        <f t="shared" si="56"/>
        <v>97791.75</v>
      </c>
      <c r="W184" s="58"/>
    </row>
    <row r="185" spans="1:23" s="6" customFormat="1" x14ac:dyDescent="0.2">
      <c r="A185" s="15">
        <f t="shared" si="47"/>
        <v>166</v>
      </c>
      <c r="B185" s="21" t="s">
        <v>5</v>
      </c>
      <c r="C185" s="13" t="s">
        <v>450</v>
      </c>
      <c r="D185" s="13" t="s">
        <v>4</v>
      </c>
      <c r="E185" s="13" t="s">
        <v>3</v>
      </c>
      <c r="F185" s="13" t="s">
        <v>6</v>
      </c>
      <c r="G185" s="52">
        <v>45536</v>
      </c>
      <c r="H185" s="52">
        <v>45657</v>
      </c>
      <c r="I185" s="12">
        <v>114000</v>
      </c>
      <c r="J185" s="12">
        <v>15398.52</v>
      </c>
      <c r="K185" s="12">
        <v>0</v>
      </c>
      <c r="L185" s="12">
        <f t="shared" si="48"/>
        <v>3271.8</v>
      </c>
      <c r="M185" s="12">
        <f t="shared" si="49"/>
        <v>8093.9999999999991</v>
      </c>
      <c r="N185" s="12">
        <f t="shared" si="50"/>
        <v>1311</v>
      </c>
      <c r="O185" s="12">
        <f t="shared" si="51"/>
        <v>3465.6</v>
      </c>
      <c r="P185" s="12">
        <f t="shared" si="52"/>
        <v>8082.6</v>
      </c>
      <c r="Q185" s="12"/>
      <c r="R185" s="12">
        <f t="shared" si="53"/>
        <v>24225</v>
      </c>
      <c r="S185" s="12">
        <v>0</v>
      </c>
      <c r="T185" s="12">
        <f t="shared" si="54"/>
        <v>22135.919999999998</v>
      </c>
      <c r="U185" s="12">
        <f t="shared" si="55"/>
        <v>17487.599999999999</v>
      </c>
      <c r="V185" s="12">
        <f t="shared" si="56"/>
        <v>91864.08</v>
      </c>
      <c r="W185" s="58"/>
    </row>
    <row r="186" spans="1:23" s="6" customFormat="1" ht="12.75" customHeight="1" x14ac:dyDescent="0.2">
      <c r="A186" s="15">
        <f t="shared" si="47"/>
        <v>167</v>
      </c>
      <c r="B186" s="45" t="s">
        <v>5</v>
      </c>
      <c r="C186" s="13" t="s">
        <v>229</v>
      </c>
      <c r="D186" s="13" t="s">
        <v>4</v>
      </c>
      <c r="E186" s="13" t="s">
        <v>3</v>
      </c>
      <c r="F186" s="13" t="s">
        <v>6</v>
      </c>
      <c r="G186" s="52">
        <v>45536</v>
      </c>
      <c r="H186" s="52">
        <v>45657</v>
      </c>
      <c r="I186" s="12">
        <v>104400</v>
      </c>
      <c r="J186" s="12">
        <v>13140.36</v>
      </c>
      <c r="K186" s="12">
        <v>0</v>
      </c>
      <c r="L186" s="12">
        <f t="shared" si="48"/>
        <v>2996.28</v>
      </c>
      <c r="M186" s="12">
        <f t="shared" si="49"/>
        <v>7412.4</v>
      </c>
      <c r="N186" s="12">
        <f t="shared" si="50"/>
        <v>1200.5999999999999</v>
      </c>
      <c r="O186" s="12">
        <f t="shared" si="51"/>
        <v>3173.76</v>
      </c>
      <c r="P186" s="12">
        <f t="shared" si="52"/>
        <v>7401.96</v>
      </c>
      <c r="Q186" s="12"/>
      <c r="R186" s="12">
        <f t="shared" si="53"/>
        <v>22185</v>
      </c>
      <c r="S186" s="12">
        <v>0</v>
      </c>
      <c r="T186" s="12">
        <f t="shared" si="54"/>
        <v>19310.400000000001</v>
      </c>
      <c r="U186" s="12">
        <f t="shared" si="55"/>
        <v>16014.96</v>
      </c>
      <c r="V186" s="12">
        <f t="shared" si="56"/>
        <v>85089.600000000006</v>
      </c>
      <c r="W186" s="58"/>
    </row>
    <row r="187" spans="1:23" s="6" customFormat="1" ht="15" customHeight="1" x14ac:dyDescent="0.2">
      <c r="A187" s="15">
        <f t="shared" si="47"/>
        <v>168</v>
      </c>
      <c r="B187" s="45" t="s">
        <v>5</v>
      </c>
      <c r="C187" s="13" t="s">
        <v>231</v>
      </c>
      <c r="D187" s="13" t="s">
        <v>4</v>
      </c>
      <c r="E187" s="13" t="s">
        <v>3</v>
      </c>
      <c r="F187" s="13" t="s">
        <v>2</v>
      </c>
      <c r="G187" s="52">
        <v>45536</v>
      </c>
      <c r="H187" s="52">
        <v>45657</v>
      </c>
      <c r="I187" s="12">
        <v>85800</v>
      </c>
      <c r="J187" s="12">
        <v>8336.31</v>
      </c>
      <c r="K187" s="12">
        <v>0</v>
      </c>
      <c r="L187" s="12">
        <f t="shared" si="48"/>
        <v>2462.46</v>
      </c>
      <c r="M187" s="12">
        <f t="shared" si="49"/>
        <v>6091.7999999999993</v>
      </c>
      <c r="N187" s="12">
        <f t="shared" si="50"/>
        <v>986.69999999999993</v>
      </c>
      <c r="O187" s="12">
        <f t="shared" si="51"/>
        <v>2608.3200000000002</v>
      </c>
      <c r="P187" s="12">
        <f t="shared" si="52"/>
        <v>6083.22</v>
      </c>
      <c r="Q187" s="12">
        <v>1715.46</v>
      </c>
      <c r="R187" s="12">
        <f t="shared" si="53"/>
        <v>18232.5</v>
      </c>
      <c r="S187" s="12"/>
      <c r="T187" s="12">
        <f t="shared" si="54"/>
        <v>15122.55</v>
      </c>
      <c r="U187" s="12">
        <f t="shared" si="55"/>
        <v>13161.72</v>
      </c>
      <c r="V187" s="12">
        <f t="shared" si="56"/>
        <v>70677.45</v>
      </c>
      <c r="W187" s="58"/>
    </row>
    <row r="188" spans="1:23" s="6" customFormat="1" ht="12" customHeight="1" x14ac:dyDescent="0.2">
      <c r="A188" s="15">
        <f t="shared" si="47"/>
        <v>169</v>
      </c>
      <c r="B188" s="45" t="s">
        <v>5</v>
      </c>
      <c r="C188" s="13" t="s">
        <v>225</v>
      </c>
      <c r="D188" s="13" t="s">
        <v>4</v>
      </c>
      <c r="E188" s="13" t="s">
        <v>3</v>
      </c>
      <c r="F188" s="13" t="s">
        <v>6</v>
      </c>
      <c r="G188" s="52">
        <v>45536</v>
      </c>
      <c r="H188" s="52">
        <v>45657</v>
      </c>
      <c r="I188" s="12">
        <v>120000</v>
      </c>
      <c r="J188" s="12">
        <v>16809.87</v>
      </c>
      <c r="K188" s="12">
        <v>0</v>
      </c>
      <c r="L188" s="12">
        <f t="shared" si="48"/>
        <v>3444</v>
      </c>
      <c r="M188" s="12">
        <f t="shared" si="49"/>
        <v>8520</v>
      </c>
      <c r="N188" s="12">
        <f t="shared" si="50"/>
        <v>1380</v>
      </c>
      <c r="O188" s="12">
        <f t="shared" si="51"/>
        <v>3648</v>
      </c>
      <c r="P188" s="12">
        <f t="shared" si="52"/>
        <v>8508</v>
      </c>
      <c r="Q188" s="12"/>
      <c r="R188" s="12">
        <f t="shared" si="53"/>
        <v>25500</v>
      </c>
      <c r="S188" s="12">
        <v>0</v>
      </c>
      <c r="T188" s="12">
        <f t="shared" si="54"/>
        <v>23901.87</v>
      </c>
      <c r="U188" s="12">
        <f t="shared" si="55"/>
        <v>18408</v>
      </c>
      <c r="V188" s="12">
        <f t="shared" si="56"/>
        <v>96098.13</v>
      </c>
      <c r="W188" s="58"/>
    </row>
    <row r="189" spans="1:23" s="6" customFormat="1" ht="12" customHeight="1" x14ac:dyDescent="0.2">
      <c r="A189" s="15">
        <f t="shared" si="47"/>
        <v>170</v>
      </c>
      <c r="B189" s="21" t="s">
        <v>5</v>
      </c>
      <c r="C189" s="13" t="s">
        <v>234</v>
      </c>
      <c r="D189" s="13" t="s">
        <v>4</v>
      </c>
      <c r="E189" s="13" t="s">
        <v>3</v>
      </c>
      <c r="F189" s="13" t="s">
        <v>6</v>
      </c>
      <c r="G189" s="52">
        <v>45536</v>
      </c>
      <c r="H189" s="52">
        <v>45657</v>
      </c>
      <c r="I189" s="12">
        <v>85800</v>
      </c>
      <c r="J189" s="12">
        <v>8765.17</v>
      </c>
      <c r="K189" s="12">
        <v>0</v>
      </c>
      <c r="L189" s="12">
        <f t="shared" si="48"/>
        <v>2462.46</v>
      </c>
      <c r="M189" s="12">
        <f t="shared" si="49"/>
        <v>6091.7999999999993</v>
      </c>
      <c r="N189" s="12">
        <f t="shared" si="50"/>
        <v>986.69999999999993</v>
      </c>
      <c r="O189" s="12">
        <f t="shared" si="51"/>
        <v>2608.3200000000002</v>
      </c>
      <c r="P189" s="12">
        <f t="shared" si="52"/>
        <v>6083.22</v>
      </c>
      <c r="Q189" s="12"/>
      <c r="R189" s="12">
        <f t="shared" si="53"/>
        <v>18232.5</v>
      </c>
      <c r="S189" s="12">
        <v>0</v>
      </c>
      <c r="T189" s="12">
        <f t="shared" si="54"/>
        <v>13835.95</v>
      </c>
      <c r="U189" s="12">
        <f t="shared" si="55"/>
        <v>13161.72</v>
      </c>
      <c r="V189" s="12">
        <f t="shared" si="56"/>
        <v>71964.05</v>
      </c>
      <c r="W189" s="58"/>
    </row>
    <row r="190" spans="1:23" s="6" customFormat="1" x14ac:dyDescent="0.2">
      <c r="A190" s="15">
        <f t="shared" si="47"/>
        <v>171</v>
      </c>
      <c r="B190" s="21" t="s">
        <v>5</v>
      </c>
      <c r="C190" s="13" t="s">
        <v>510</v>
      </c>
      <c r="D190" s="13" t="s">
        <v>4</v>
      </c>
      <c r="E190" s="13" t="s">
        <v>3</v>
      </c>
      <c r="F190" s="13" t="s">
        <v>6</v>
      </c>
      <c r="G190" s="52">
        <v>45536</v>
      </c>
      <c r="H190" s="52">
        <v>45657</v>
      </c>
      <c r="I190" s="12">
        <v>18000</v>
      </c>
      <c r="J190" s="12">
        <v>0</v>
      </c>
      <c r="K190" s="12">
        <v>0</v>
      </c>
      <c r="L190" s="12">
        <f t="shared" si="48"/>
        <v>516.6</v>
      </c>
      <c r="M190" s="12">
        <f t="shared" si="49"/>
        <v>1277.9999999999998</v>
      </c>
      <c r="N190" s="12">
        <f t="shared" si="50"/>
        <v>207</v>
      </c>
      <c r="O190" s="12">
        <f t="shared" si="51"/>
        <v>547.20000000000005</v>
      </c>
      <c r="P190" s="12">
        <f t="shared" si="52"/>
        <v>1276.2</v>
      </c>
      <c r="Q190" s="12"/>
      <c r="R190" s="12">
        <f t="shared" si="53"/>
        <v>3825</v>
      </c>
      <c r="S190" s="12">
        <v>0</v>
      </c>
      <c r="T190" s="12">
        <f t="shared" si="54"/>
        <v>1063.8000000000002</v>
      </c>
      <c r="U190" s="12">
        <f t="shared" si="55"/>
        <v>2761.2</v>
      </c>
      <c r="V190" s="12">
        <f t="shared" si="56"/>
        <v>16936.2</v>
      </c>
      <c r="W190" s="58"/>
    </row>
    <row r="191" spans="1:23" s="6" customFormat="1" ht="12" customHeight="1" x14ac:dyDescent="0.2">
      <c r="A191" s="15">
        <f t="shared" si="47"/>
        <v>172</v>
      </c>
      <c r="B191" s="21" t="s">
        <v>5</v>
      </c>
      <c r="C191" s="13" t="s">
        <v>211</v>
      </c>
      <c r="D191" s="48" t="s">
        <v>577</v>
      </c>
      <c r="E191" s="13" t="s">
        <v>3</v>
      </c>
      <c r="F191" s="13" t="s">
        <v>2</v>
      </c>
      <c r="G191" s="52">
        <v>45597</v>
      </c>
      <c r="H191" s="52">
        <v>45777</v>
      </c>
      <c r="I191" s="12">
        <v>100000</v>
      </c>
      <c r="J191" s="12">
        <v>12105.37</v>
      </c>
      <c r="K191" s="12">
        <v>0</v>
      </c>
      <c r="L191" s="12">
        <f t="shared" si="48"/>
        <v>2870</v>
      </c>
      <c r="M191" s="12">
        <f t="shared" si="49"/>
        <v>7099.9999999999991</v>
      </c>
      <c r="N191" s="12">
        <f t="shared" si="50"/>
        <v>1150</v>
      </c>
      <c r="O191" s="12">
        <f t="shared" si="51"/>
        <v>3040</v>
      </c>
      <c r="P191" s="12">
        <f t="shared" si="52"/>
        <v>7090.0000000000009</v>
      </c>
      <c r="Q191" s="12"/>
      <c r="R191" s="12">
        <f t="shared" si="53"/>
        <v>21250</v>
      </c>
      <c r="S191" s="12">
        <v>0</v>
      </c>
      <c r="T191" s="12">
        <f t="shared" si="54"/>
        <v>18015.370000000003</v>
      </c>
      <c r="U191" s="12">
        <f t="shared" si="55"/>
        <v>15340</v>
      </c>
      <c r="V191" s="12">
        <f t="shared" si="56"/>
        <v>81984.63</v>
      </c>
      <c r="W191" s="58"/>
    </row>
    <row r="192" spans="1:23" s="6" customFormat="1" x14ac:dyDescent="0.2">
      <c r="A192" s="15">
        <f t="shared" si="47"/>
        <v>173</v>
      </c>
      <c r="B192" s="21" t="s">
        <v>5</v>
      </c>
      <c r="C192" s="13" t="s">
        <v>242</v>
      </c>
      <c r="D192" s="13" t="s">
        <v>4</v>
      </c>
      <c r="E192" s="13" t="s">
        <v>3</v>
      </c>
      <c r="F192" s="13" t="s">
        <v>2</v>
      </c>
      <c r="G192" s="52">
        <v>45536</v>
      </c>
      <c r="H192" s="52">
        <v>45657</v>
      </c>
      <c r="I192" s="12">
        <v>120000</v>
      </c>
      <c r="J192" s="12">
        <v>16809.87</v>
      </c>
      <c r="K192" s="12">
        <v>0</v>
      </c>
      <c r="L192" s="12">
        <f t="shared" si="48"/>
        <v>3444</v>
      </c>
      <c r="M192" s="12">
        <f t="shared" si="49"/>
        <v>8520</v>
      </c>
      <c r="N192" s="12">
        <f t="shared" si="50"/>
        <v>1380</v>
      </c>
      <c r="O192" s="12">
        <f t="shared" si="51"/>
        <v>3648</v>
      </c>
      <c r="P192" s="12">
        <f t="shared" si="52"/>
        <v>8508</v>
      </c>
      <c r="Q192" s="12"/>
      <c r="R192" s="12">
        <f t="shared" si="53"/>
        <v>25500</v>
      </c>
      <c r="S192" s="12">
        <v>0</v>
      </c>
      <c r="T192" s="12">
        <f t="shared" si="54"/>
        <v>23901.87</v>
      </c>
      <c r="U192" s="12">
        <f t="shared" si="55"/>
        <v>18408</v>
      </c>
      <c r="V192" s="12">
        <f t="shared" si="56"/>
        <v>96098.13</v>
      </c>
      <c r="W192" s="58"/>
    </row>
    <row r="193" spans="1:23" s="6" customFormat="1" x14ac:dyDescent="0.2">
      <c r="A193" s="15">
        <f t="shared" si="47"/>
        <v>174</v>
      </c>
      <c r="B193" s="21" t="s">
        <v>5</v>
      </c>
      <c r="C193" s="13" t="s">
        <v>236</v>
      </c>
      <c r="D193" s="10" t="s">
        <v>4</v>
      </c>
      <c r="E193" s="13" t="s">
        <v>3</v>
      </c>
      <c r="F193" s="13" t="s">
        <v>2</v>
      </c>
      <c r="G193" s="52">
        <v>45536</v>
      </c>
      <c r="H193" s="52">
        <v>45657</v>
      </c>
      <c r="I193" s="12">
        <v>78000</v>
      </c>
      <c r="J193" s="12">
        <v>6930.42</v>
      </c>
      <c r="K193" s="12">
        <v>0</v>
      </c>
      <c r="L193" s="12">
        <f t="shared" si="48"/>
        <v>2238.6</v>
      </c>
      <c r="M193" s="12">
        <f t="shared" si="49"/>
        <v>5537.9999999999991</v>
      </c>
      <c r="N193" s="12">
        <f t="shared" si="50"/>
        <v>897</v>
      </c>
      <c r="O193" s="12">
        <f t="shared" si="51"/>
        <v>2371.1999999999998</v>
      </c>
      <c r="P193" s="12">
        <f t="shared" si="52"/>
        <v>5530.2000000000007</v>
      </c>
      <c r="Q193" s="12"/>
      <c r="R193" s="12">
        <f t="shared" si="53"/>
        <v>16575</v>
      </c>
      <c r="S193" s="12">
        <v>0</v>
      </c>
      <c r="T193" s="12">
        <f t="shared" si="54"/>
        <v>11540.22</v>
      </c>
      <c r="U193" s="12">
        <f t="shared" si="55"/>
        <v>11965.2</v>
      </c>
      <c r="V193" s="12">
        <f t="shared" si="56"/>
        <v>66459.78</v>
      </c>
      <c r="W193" s="58"/>
    </row>
    <row r="194" spans="1:23" s="6" customFormat="1" x14ac:dyDescent="0.2">
      <c r="A194" s="15">
        <f t="shared" si="47"/>
        <v>175</v>
      </c>
      <c r="B194" s="21" t="s">
        <v>5</v>
      </c>
      <c r="C194" s="13" t="s">
        <v>223</v>
      </c>
      <c r="D194" s="13" t="s">
        <v>4</v>
      </c>
      <c r="E194" s="13" t="s">
        <v>3</v>
      </c>
      <c r="F194" s="13" t="s">
        <v>2</v>
      </c>
      <c r="G194" s="52">
        <v>45536</v>
      </c>
      <c r="H194" s="52">
        <v>45657</v>
      </c>
      <c r="I194" s="12">
        <v>33000</v>
      </c>
      <c r="J194" s="12">
        <v>0</v>
      </c>
      <c r="K194" s="12">
        <v>0</v>
      </c>
      <c r="L194" s="12">
        <f t="shared" si="48"/>
        <v>947.1</v>
      </c>
      <c r="M194" s="12">
        <f t="shared" si="49"/>
        <v>2343</v>
      </c>
      <c r="N194" s="12">
        <f t="shared" si="50"/>
        <v>379.5</v>
      </c>
      <c r="O194" s="12">
        <f t="shared" si="51"/>
        <v>1003.2</v>
      </c>
      <c r="P194" s="12">
        <f t="shared" si="52"/>
        <v>2339.7000000000003</v>
      </c>
      <c r="Q194" s="12"/>
      <c r="R194" s="12">
        <f t="shared" si="53"/>
        <v>7012.5</v>
      </c>
      <c r="S194" s="12">
        <v>0</v>
      </c>
      <c r="T194" s="12">
        <f t="shared" si="54"/>
        <v>1950.3000000000002</v>
      </c>
      <c r="U194" s="12">
        <f t="shared" si="55"/>
        <v>5062.2000000000007</v>
      </c>
      <c r="V194" s="12">
        <f t="shared" si="56"/>
        <v>31049.7</v>
      </c>
      <c r="W194" s="58"/>
    </row>
    <row r="195" spans="1:23" s="6" customFormat="1" x14ac:dyDescent="0.2">
      <c r="A195" s="15">
        <f t="shared" si="47"/>
        <v>176</v>
      </c>
      <c r="B195" s="21" t="s">
        <v>5</v>
      </c>
      <c r="C195" s="13" t="s">
        <v>219</v>
      </c>
      <c r="D195" s="13" t="s">
        <v>4</v>
      </c>
      <c r="E195" s="13" t="s">
        <v>3</v>
      </c>
      <c r="F195" s="13" t="s">
        <v>2</v>
      </c>
      <c r="G195" s="52">
        <v>45536</v>
      </c>
      <c r="H195" s="52">
        <v>45657</v>
      </c>
      <c r="I195" s="12">
        <v>33000</v>
      </c>
      <c r="J195" s="12">
        <v>0</v>
      </c>
      <c r="K195" s="12">
        <v>0</v>
      </c>
      <c r="L195" s="12">
        <f t="shared" si="48"/>
        <v>947.1</v>
      </c>
      <c r="M195" s="12">
        <f t="shared" si="49"/>
        <v>2343</v>
      </c>
      <c r="N195" s="12">
        <f t="shared" si="50"/>
        <v>379.5</v>
      </c>
      <c r="O195" s="12">
        <f t="shared" si="51"/>
        <v>1003.2</v>
      </c>
      <c r="P195" s="12">
        <f t="shared" si="52"/>
        <v>2339.7000000000003</v>
      </c>
      <c r="Q195" s="12"/>
      <c r="R195" s="12">
        <f t="shared" si="53"/>
        <v>7012.5</v>
      </c>
      <c r="S195" s="12">
        <v>0</v>
      </c>
      <c r="T195" s="12">
        <f t="shared" si="54"/>
        <v>1950.3000000000002</v>
      </c>
      <c r="U195" s="12">
        <f t="shared" si="55"/>
        <v>5062.2000000000007</v>
      </c>
      <c r="V195" s="12">
        <f t="shared" si="56"/>
        <v>31049.7</v>
      </c>
      <c r="W195" s="58"/>
    </row>
    <row r="196" spans="1:23" s="6" customFormat="1" x14ac:dyDescent="0.2">
      <c r="A196" s="15">
        <f t="shared" si="47"/>
        <v>177</v>
      </c>
      <c r="B196" s="21" t="s">
        <v>5</v>
      </c>
      <c r="C196" s="13" t="s">
        <v>217</v>
      </c>
      <c r="D196" s="13" t="s">
        <v>4</v>
      </c>
      <c r="E196" s="13" t="s">
        <v>3</v>
      </c>
      <c r="F196" s="13" t="s">
        <v>2</v>
      </c>
      <c r="G196" s="52">
        <v>45536</v>
      </c>
      <c r="H196" s="52">
        <v>45657</v>
      </c>
      <c r="I196" s="12">
        <v>39000</v>
      </c>
      <c r="J196" s="12">
        <v>44.2</v>
      </c>
      <c r="K196" s="12">
        <v>0</v>
      </c>
      <c r="L196" s="12">
        <f t="shared" si="48"/>
        <v>1119.3</v>
      </c>
      <c r="M196" s="12">
        <f t="shared" si="49"/>
        <v>2768.9999999999995</v>
      </c>
      <c r="N196" s="12">
        <f t="shared" si="50"/>
        <v>448.5</v>
      </c>
      <c r="O196" s="12">
        <f t="shared" si="51"/>
        <v>1185.5999999999999</v>
      </c>
      <c r="P196" s="12">
        <f t="shared" si="52"/>
        <v>2765.1000000000004</v>
      </c>
      <c r="Q196" s="12">
        <v>1715.46</v>
      </c>
      <c r="R196" s="12">
        <f t="shared" si="53"/>
        <v>8287.5</v>
      </c>
      <c r="S196" s="12">
        <v>0</v>
      </c>
      <c r="T196" s="12">
        <f t="shared" si="54"/>
        <v>4064.5599999999995</v>
      </c>
      <c r="U196" s="12">
        <f t="shared" si="55"/>
        <v>5982.6</v>
      </c>
      <c r="V196" s="12">
        <f t="shared" si="56"/>
        <v>34935.440000000002</v>
      </c>
      <c r="W196" s="58"/>
    </row>
    <row r="197" spans="1:23" s="6" customFormat="1" x14ac:dyDescent="0.2">
      <c r="A197" s="15">
        <f t="shared" si="47"/>
        <v>178</v>
      </c>
      <c r="B197" s="21" t="s">
        <v>5</v>
      </c>
      <c r="C197" s="13" t="s">
        <v>511</v>
      </c>
      <c r="D197" s="13" t="s">
        <v>4</v>
      </c>
      <c r="E197" s="13" t="s">
        <v>3</v>
      </c>
      <c r="F197" s="13" t="s">
        <v>6</v>
      </c>
      <c r="G197" s="52">
        <v>45536</v>
      </c>
      <c r="H197" s="52">
        <v>45657</v>
      </c>
      <c r="I197" s="12">
        <v>45000</v>
      </c>
      <c r="J197" s="12">
        <v>1148.33</v>
      </c>
      <c r="K197" s="12">
        <v>0</v>
      </c>
      <c r="L197" s="12">
        <f t="shared" si="48"/>
        <v>1291.5</v>
      </c>
      <c r="M197" s="12">
        <f t="shared" si="49"/>
        <v>3194.9999999999995</v>
      </c>
      <c r="N197" s="12">
        <f t="shared" si="50"/>
        <v>517.5</v>
      </c>
      <c r="O197" s="12">
        <f t="shared" si="51"/>
        <v>1368</v>
      </c>
      <c r="P197" s="12">
        <f t="shared" si="52"/>
        <v>3190.5</v>
      </c>
      <c r="Q197" s="12"/>
      <c r="R197" s="12">
        <f t="shared" si="53"/>
        <v>9562.5</v>
      </c>
      <c r="S197" s="12">
        <v>0</v>
      </c>
      <c r="T197" s="12">
        <f t="shared" si="54"/>
        <v>3807.83</v>
      </c>
      <c r="U197" s="12">
        <f t="shared" si="55"/>
        <v>6903</v>
      </c>
      <c r="V197" s="12">
        <f t="shared" si="56"/>
        <v>41192.17</v>
      </c>
      <c r="W197" s="58"/>
    </row>
    <row r="198" spans="1:23" s="6" customFormat="1" x14ac:dyDescent="0.2">
      <c r="A198" s="15">
        <f t="shared" si="47"/>
        <v>179</v>
      </c>
      <c r="B198" s="21" t="s">
        <v>5</v>
      </c>
      <c r="C198" s="13" t="s">
        <v>509</v>
      </c>
      <c r="D198" s="13" t="s">
        <v>4</v>
      </c>
      <c r="E198" s="13" t="s">
        <v>3</v>
      </c>
      <c r="F198" s="13" t="s">
        <v>2</v>
      </c>
      <c r="G198" s="52">
        <v>45536</v>
      </c>
      <c r="H198" s="52">
        <v>45657</v>
      </c>
      <c r="I198" s="12">
        <v>24000</v>
      </c>
      <c r="J198" s="12">
        <v>0</v>
      </c>
      <c r="K198" s="12">
        <v>0</v>
      </c>
      <c r="L198" s="12">
        <f t="shared" si="48"/>
        <v>688.8</v>
      </c>
      <c r="M198" s="12">
        <f t="shared" si="49"/>
        <v>1703.9999999999998</v>
      </c>
      <c r="N198" s="12">
        <f t="shared" si="50"/>
        <v>276</v>
      </c>
      <c r="O198" s="12">
        <f t="shared" si="51"/>
        <v>729.6</v>
      </c>
      <c r="P198" s="12">
        <f t="shared" si="52"/>
        <v>1701.6000000000001</v>
      </c>
      <c r="Q198" s="12"/>
      <c r="R198" s="12">
        <f t="shared" si="53"/>
        <v>5100</v>
      </c>
      <c r="S198" s="12">
        <v>0</v>
      </c>
      <c r="T198" s="12">
        <f t="shared" si="54"/>
        <v>1418.4</v>
      </c>
      <c r="U198" s="12">
        <f t="shared" si="55"/>
        <v>3681.6</v>
      </c>
      <c r="V198" s="12">
        <f t="shared" si="56"/>
        <v>22581.599999999999</v>
      </c>
      <c r="W198" s="58"/>
    </row>
    <row r="199" spans="1:23" s="6" customFormat="1" ht="12.75" customHeight="1" x14ac:dyDescent="0.2">
      <c r="A199" s="15">
        <f t="shared" si="47"/>
        <v>180</v>
      </c>
      <c r="B199" s="21" t="s">
        <v>5</v>
      </c>
      <c r="C199" s="13" t="s">
        <v>240</v>
      </c>
      <c r="D199" s="13" t="s">
        <v>4</v>
      </c>
      <c r="E199" s="13" t="s">
        <v>3</v>
      </c>
      <c r="F199" s="13" t="s">
        <v>6</v>
      </c>
      <c r="G199" s="52">
        <v>45536</v>
      </c>
      <c r="H199" s="52">
        <v>45657</v>
      </c>
      <c r="I199" s="12">
        <v>33000</v>
      </c>
      <c r="J199" s="12">
        <v>0</v>
      </c>
      <c r="K199" s="12">
        <v>0</v>
      </c>
      <c r="L199" s="12">
        <f t="shared" si="48"/>
        <v>947.1</v>
      </c>
      <c r="M199" s="12">
        <f t="shared" si="49"/>
        <v>2343</v>
      </c>
      <c r="N199" s="12">
        <f t="shared" si="50"/>
        <v>379.5</v>
      </c>
      <c r="O199" s="12">
        <f t="shared" si="51"/>
        <v>1003.2</v>
      </c>
      <c r="P199" s="12">
        <f t="shared" si="52"/>
        <v>2339.7000000000003</v>
      </c>
      <c r="Q199" s="12"/>
      <c r="R199" s="12">
        <f t="shared" si="53"/>
        <v>7012.5</v>
      </c>
      <c r="S199" s="12">
        <v>0</v>
      </c>
      <c r="T199" s="12">
        <f t="shared" si="54"/>
        <v>1950.3000000000002</v>
      </c>
      <c r="U199" s="12">
        <f t="shared" si="55"/>
        <v>5062.2000000000007</v>
      </c>
      <c r="V199" s="12">
        <f t="shared" si="56"/>
        <v>31049.7</v>
      </c>
      <c r="W199" s="58"/>
    </row>
    <row r="200" spans="1:23" s="6" customFormat="1" x14ac:dyDescent="0.2">
      <c r="A200" s="15">
        <f t="shared" si="47"/>
        <v>181</v>
      </c>
      <c r="B200" s="21" t="s">
        <v>133</v>
      </c>
      <c r="C200" s="13" t="s">
        <v>247</v>
      </c>
      <c r="D200" s="10" t="s">
        <v>415</v>
      </c>
      <c r="E200" s="13" t="s">
        <v>3</v>
      </c>
      <c r="F200" s="13" t="s">
        <v>6</v>
      </c>
      <c r="G200" s="52">
        <v>45444</v>
      </c>
      <c r="H200" s="52">
        <v>45626</v>
      </c>
      <c r="I200" s="12">
        <v>100000</v>
      </c>
      <c r="J200" s="12">
        <v>11676.5</v>
      </c>
      <c r="K200" s="12">
        <v>0</v>
      </c>
      <c r="L200" s="12">
        <f t="shared" si="48"/>
        <v>2870</v>
      </c>
      <c r="M200" s="12">
        <f t="shared" si="49"/>
        <v>7099.9999999999991</v>
      </c>
      <c r="N200" s="12">
        <f t="shared" si="50"/>
        <v>1150</v>
      </c>
      <c r="O200" s="12">
        <f t="shared" si="51"/>
        <v>3040</v>
      </c>
      <c r="P200" s="12">
        <f t="shared" si="52"/>
        <v>7090.0000000000009</v>
      </c>
      <c r="Q200" s="12">
        <v>1715.46</v>
      </c>
      <c r="R200" s="12">
        <f t="shared" si="53"/>
        <v>21250</v>
      </c>
      <c r="S200" s="12">
        <v>0</v>
      </c>
      <c r="T200" s="12">
        <f t="shared" si="54"/>
        <v>19301.96</v>
      </c>
      <c r="U200" s="12">
        <f t="shared" si="55"/>
        <v>15340</v>
      </c>
      <c r="V200" s="12">
        <f t="shared" si="56"/>
        <v>80698.040000000008</v>
      </c>
      <c r="W200" s="58"/>
    </row>
    <row r="201" spans="1:23" s="6" customFormat="1" x14ac:dyDescent="0.2">
      <c r="A201" s="15">
        <f t="shared" si="47"/>
        <v>182</v>
      </c>
      <c r="B201" s="21" t="s">
        <v>5</v>
      </c>
      <c r="C201" s="13" t="s">
        <v>239</v>
      </c>
      <c r="D201" s="13" t="s">
        <v>4</v>
      </c>
      <c r="E201" s="13" t="s">
        <v>3</v>
      </c>
      <c r="F201" s="13" t="s">
        <v>6</v>
      </c>
      <c r="G201" s="52">
        <v>45536</v>
      </c>
      <c r="H201" s="52">
        <v>45657</v>
      </c>
      <c r="I201" s="12">
        <v>120000</v>
      </c>
      <c r="J201" s="12">
        <v>16381</v>
      </c>
      <c r="K201" s="12">
        <v>0</v>
      </c>
      <c r="L201" s="12">
        <f t="shared" si="48"/>
        <v>3444</v>
      </c>
      <c r="M201" s="12">
        <f t="shared" si="49"/>
        <v>8520</v>
      </c>
      <c r="N201" s="12">
        <f t="shared" si="50"/>
        <v>1380</v>
      </c>
      <c r="O201" s="12">
        <f t="shared" si="51"/>
        <v>3648</v>
      </c>
      <c r="P201" s="12">
        <f t="shared" si="52"/>
        <v>8508</v>
      </c>
      <c r="Q201" s="12">
        <v>1715.46</v>
      </c>
      <c r="R201" s="12">
        <f t="shared" si="53"/>
        <v>25500</v>
      </c>
      <c r="S201" s="12">
        <v>0</v>
      </c>
      <c r="T201" s="12">
        <f t="shared" si="54"/>
        <v>25188.46</v>
      </c>
      <c r="U201" s="12">
        <f t="shared" si="55"/>
        <v>18408</v>
      </c>
      <c r="V201" s="12">
        <f t="shared" si="56"/>
        <v>94811.540000000008</v>
      </c>
      <c r="W201" s="58"/>
    </row>
    <row r="202" spans="1:23" s="6" customFormat="1" x14ac:dyDescent="0.2">
      <c r="A202" s="15">
        <f t="shared" si="47"/>
        <v>183</v>
      </c>
      <c r="B202" s="21" t="s">
        <v>5</v>
      </c>
      <c r="C202" s="13" t="s">
        <v>222</v>
      </c>
      <c r="D202" s="13" t="s">
        <v>4</v>
      </c>
      <c r="E202" s="13" t="s">
        <v>3</v>
      </c>
      <c r="F202" s="13" t="s">
        <v>6</v>
      </c>
      <c r="G202" s="52">
        <v>45536</v>
      </c>
      <c r="H202" s="52">
        <v>45657</v>
      </c>
      <c r="I202" s="12">
        <v>102000</v>
      </c>
      <c r="J202" s="12">
        <v>12575.82</v>
      </c>
      <c r="K202" s="12">
        <v>0</v>
      </c>
      <c r="L202" s="12">
        <f t="shared" si="48"/>
        <v>2927.4</v>
      </c>
      <c r="M202" s="12">
        <f t="shared" si="49"/>
        <v>7241.9999999999991</v>
      </c>
      <c r="N202" s="12">
        <f t="shared" si="50"/>
        <v>1173</v>
      </c>
      <c r="O202" s="12">
        <f t="shared" si="51"/>
        <v>3100.8</v>
      </c>
      <c r="P202" s="12">
        <f t="shared" si="52"/>
        <v>7231.8</v>
      </c>
      <c r="Q202" s="12"/>
      <c r="R202" s="12">
        <f t="shared" si="53"/>
        <v>21675</v>
      </c>
      <c r="S202" s="12">
        <v>0</v>
      </c>
      <c r="T202" s="12">
        <f t="shared" si="54"/>
        <v>18604.02</v>
      </c>
      <c r="U202" s="12">
        <f t="shared" si="55"/>
        <v>15646.8</v>
      </c>
      <c r="V202" s="12">
        <f t="shared" si="56"/>
        <v>83395.98</v>
      </c>
      <c r="W202" s="58"/>
    </row>
    <row r="203" spans="1:23" s="6" customFormat="1" ht="12.75" customHeight="1" x14ac:dyDescent="0.2">
      <c r="A203" s="15">
        <f t="shared" si="47"/>
        <v>184</v>
      </c>
      <c r="B203" s="21" t="s">
        <v>5</v>
      </c>
      <c r="C203" s="13" t="s">
        <v>238</v>
      </c>
      <c r="D203" s="13" t="s">
        <v>4</v>
      </c>
      <c r="E203" s="13" t="s">
        <v>3</v>
      </c>
      <c r="F203" s="13" t="s">
        <v>6</v>
      </c>
      <c r="G203" s="52">
        <v>45536</v>
      </c>
      <c r="H203" s="52">
        <v>45657</v>
      </c>
      <c r="I203" s="12">
        <v>120000</v>
      </c>
      <c r="J203" s="12">
        <v>16809.87</v>
      </c>
      <c r="K203" s="12">
        <v>0</v>
      </c>
      <c r="L203" s="12">
        <f t="shared" si="48"/>
        <v>3444</v>
      </c>
      <c r="M203" s="12">
        <f t="shared" si="49"/>
        <v>8520</v>
      </c>
      <c r="N203" s="12">
        <f t="shared" si="50"/>
        <v>1380</v>
      </c>
      <c r="O203" s="12">
        <f t="shared" si="51"/>
        <v>3648</v>
      </c>
      <c r="P203" s="12">
        <f t="shared" si="52"/>
        <v>8508</v>
      </c>
      <c r="Q203" s="12"/>
      <c r="R203" s="12">
        <f t="shared" si="53"/>
        <v>25500</v>
      </c>
      <c r="S203" s="12">
        <v>0</v>
      </c>
      <c r="T203" s="12">
        <f t="shared" si="54"/>
        <v>23901.87</v>
      </c>
      <c r="U203" s="12">
        <f t="shared" si="55"/>
        <v>18408</v>
      </c>
      <c r="V203" s="12">
        <f t="shared" si="56"/>
        <v>96098.13</v>
      </c>
      <c r="W203" s="58"/>
    </row>
    <row r="204" spans="1:23" s="6" customFormat="1" x14ac:dyDescent="0.2">
      <c r="A204" s="15">
        <f t="shared" si="47"/>
        <v>185</v>
      </c>
      <c r="B204" s="21" t="s">
        <v>5</v>
      </c>
      <c r="C204" s="13" t="s">
        <v>84</v>
      </c>
      <c r="D204" s="10" t="s">
        <v>4</v>
      </c>
      <c r="E204" s="13" t="s">
        <v>3</v>
      </c>
      <c r="F204" s="13" t="s">
        <v>6</v>
      </c>
      <c r="G204" s="52">
        <v>45536</v>
      </c>
      <c r="H204" s="52">
        <v>45657</v>
      </c>
      <c r="I204" s="12">
        <v>70400</v>
      </c>
      <c r="J204" s="12">
        <v>5443.75</v>
      </c>
      <c r="K204" s="12">
        <v>0</v>
      </c>
      <c r="L204" s="12">
        <f t="shared" si="48"/>
        <v>2020.48</v>
      </c>
      <c r="M204" s="12">
        <f t="shared" si="49"/>
        <v>4998.3999999999996</v>
      </c>
      <c r="N204" s="12">
        <f t="shared" si="50"/>
        <v>809.6</v>
      </c>
      <c r="O204" s="12">
        <f t="shared" si="51"/>
        <v>2140.16</v>
      </c>
      <c r="P204" s="12">
        <f t="shared" si="52"/>
        <v>4991.3600000000006</v>
      </c>
      <c r="Q204" s="12"/>
      <c r="R204" s="12">
        <f t="shared" si="53"/>
        <v>14960</v>
      </c>
      <c r="S204" s="12">
        <v>0</v>
      </c>
      <c r="T204" s="12">
        <f t="shared" si="54"/>
        <v>9604.39</v>
      </c>
      <c r="U204" s="12">
        <f t="shared" si="55"/>
        <v>10799.36</v>
      </c>
      <c r="V204" s="12">
        <f t="shared" si="56"/>
        <v>60795.61</v>
      </c>
      <c r="W204" s="58"/>
    </row>
    <row r="205" spans="1:23" s="6" customFormat="1" ht="12" customHeight="1" x14ac:dyDescent="0.2">
      <c r="A205" s="15">
        <f t="shared" si="47"/>
        <v>186</v>
      </c>
      <c r="B205" s="21" t="s">
        <v>5</v>
      </c>
      <c r="C205" s="13" t="s">
        <v>221</v>
      </c>
      <c r="D205" s="13" t="s">
        <v>4</v>
      </c>
      <c r="E205" s="13" t="s">
        <v>3</v>
      </c>
      <c r="F205" s="13" t="s">
        <v>6</v>
      </c>
      <c r="G205" s="52">
        <v>45536</v>
      </c>
      <c r="H205" s="52">
        <v>45657</v>
      </c>
      <c r="I205" s="12">
        <v>120000</v>
      </c>
      <c r="J205" s="12">
        <v>16809.87</v>
      </c>
      <c r="K205" s="12">
        <v>0</v>
      </c>
      <c r="L205" s="12">
        <f t="shared" si="48"/>
        <v>3444</v>
      </c>
      <c r="M205" s="12">
        <f t="shared" si="49"/>
        <v>8520</v>
      </c>
      <c r="N205" s="12">
        <f t="shared" si="50"/>
        <v>1380</v>
      </c>
      <c r="O205" s="12">
        <f t="shared" si="51"/>
        <v>3648</v>
      </c>
      <c r="P205" s="12">
        <f t="shared" si="52"/>
        <v>8508</v>
      </c>
      <c r="Q205" s="12"/>
      <c r="R205" s="12">
        <f t="shared" si="53"/>
        <v>25500</v>
      </c>
      <c r="S205" s="12">
        <v>3666</v>
      </c>
      <c r="T205" s="12">
        <f t="shared" si="54"/>
        <v>27567.87</v>
      </c>
      <c r="U205" s="12">
        <f t="shared" si="55"/>
        <v>18408</v>
      </c>
      <c r="V205" s="12">
        <f t="shared" si="56"/>
        <v>92432.13</v>
      </c>
      <c r="W205" s="58"/>
    </row>
    <row r="206" spans="1:23" s="6" customFormat="1" ht="12.75" customHeight="1" x14ac:dyDescent="0.2">
      <c r="A206" s="15">
        <f t="shared" si="47"/>
        <v>187</v>
      </c>
      <c r="B206" s="21" t="s">
        <v>5</v>
      </c>
      <c r="C206" s="13" t="s">
        <v>454</v>
      </c>
      <c r="D206" s="13" t="s">
        <v>4</v>
      </c>
      <c r="E206" s="13" t="s">
        <v>3</v>
      </c>
      <c r="F206" s="13" t="s">
        <v>2</v>
      </c>
      <c r="G206" s="52">
        <v>45536</v>
      </c>
      <c r="H206" s="52">
        <v>45657</v>
      </c>
      <c r="I206" s="12">
        <v>13200</v>
      </c>
      <c r="J206" s="12">
        <v>0</v>
      </c>
      <c r="K206" s="12">
        <v>0</v>
      </c>
      <c r="L206" s="12">
        <f t="shared" si="48"/>
        <v>378.84</v>
      </c>
      <c r="M206" s="12">
        <f t="shared" si="49"/>
        <v>937.19999999999993</v>
      </c>
      <c r="N206" s="12">
        <f t="shared" si="50"/>
        <v>151.80000000000001</v>
      </c>
      <c r="O206" s="12">
        <f t="shared" si="51"/>
        <v>401.28</v>
      </c>
      <c r="P206" s="12">
        <f t="shared" si="52"/>
        <v>935.88000000000011</v>
      </c>
      <c r="Q206" s="12"/>
      <c r="R206" s="12">
        <f t="shared" si="53"/>
        <v>2805</v>
      </c>
      <c r="S206" s="12">
        <v>0</v>
      </c>
      <c r="T206" s="12">
        <f t="shared" si="54"/>
        <v>780.11999999999989</v>
      </c>
      <c r="U206" s="12">
        <f t="shared" si="55"/>
        <v>2024.88</v>
      </c>
      <c r="V206" s="12">
        <f t="shared" si="56"/>
        <v>12419.880000000001</v>
      </c>
      <c r="W206" s="58"/>
    </row>
    <row r="207" spans="1:23" s="6" customFormat="1" x14ac:dyDescent="0.2">
      <c r="A207" s="15">
        <f t="shared" si="47"/>
        <v>188</v>
      </c>
      <c r="B207" s="21" t="s">
        <v>464</v>
      </c>
      <c r="C207" s="13" t="s">
        <v>237</v>
      </c>
      <c r="D207" s="6" t="s">
        <v>415</v>
      </c>
      <c r="E207" s="13" t="s">
        <v>3</v>
      </c>
      <c r="F207" s="13" t="s">
        <v>6</v>
      </c>
      <c r="G207" s="52">
        <v>45444</v>
      </c>
      <c r="H207" s="52">
        <v>45626</v>
      </c>
      <c r="I207" s="12">
        <v>100000</v>
      </c>
      <c r="J207" s="12">
        <v>16339.42</v>
      </c>
      <c r="K207" s="12">
        <v>0</v>
      </c>
      <c r="L207" s="12">
        <f t="shared" si="48"/>
        <v>2870</v>
      </c>
      <c r="M207" s="12">
        <f t="shared" si="49"/>
        <v>7099.9999999999991</v>
      </c>
      <c r="N207" s="12">
        <f t="shared" si="50"/>
        <v>1150</v>
      </c>
      <c r="O207" s="12">
        <f t="shared" si="51"/>
        <v>3040</v>
      </c>
      <c r="P207" s="12">
        <f t="shared" si="52"/>
        <v>7090.0000000000009</v>
      </c>
      <c r="Q207" s="12"/>
      <c r="R207" s="12">
        <f t="shared" si="53"/>
        <v>21250</v>
      </c>
      <c r="S207" s="12">
        <v>1401.4</v>
      </c>
      <c r="T207" s="12">
        <f t="shared" si="54"/>
        <v>23650.82</v>
      </c>
      <c r="U207" s="12">
        <f t="shared" si="55"/>
        <v>15340</v>
      </c>
      <c r="V207" s="12">
        <f t="shared" si="56"/>
        <v>76349.179999999993</v>
      </c>
      <c r="W207" s="58"/>
    </row>
    <row r="208" spans="1:23" s="6" customFormat="1" x14ac:dyDescent="0.2">
      <c r="A208" s="15">
        <f t="shared" si="47"/>
        <v>189</v>
      </c>
      <c r="B208" s="21" t="s">
        <v>5</v>
      </c>
      <c r="C208" s="13" t="s">
        <v>237</v>
      </c>
      <c r="D208" s="13" t="s">
        <v>4</v>
      </c>
      <c r="E208" s="13" t="s">
        <v>3</v>
      </c>
      <c r="F208" s="13" t="s">
        <v>6</v>
      </c>
      <c r="G208" s="52">
        <v>45536</v>
      </c>
      <c r="H208" s="52">
        <v>45657</v>
      </c>
      <c r="I208" s="12">
        <v>18000</v>
      </c>
      <c r="J208" s="12">
        <v>0</v>
      </c>
      <c r="K208" s="12">
        <v>0</v>
      </c>
      <c r="L208" s="12">
        <f t="shared" ref="L208:L239" si="57">I208*2.87%</f>
        <v>516.6</v>
      </c>
      <c r="M208" s="12">
        <f t="shared" ref="M208:M239" si="58">I208*7.1%</f>
        <v>1277.9999999999998</v>
      </c>
      <c r="N208" s="12">
        <f t="shared" ref="N208:N239" si="59">I208*1.15%</f>
        <v>207</v>
      </c>
      <c r="O208" s="12">
        <f t="shared" ref="O208:O239" si="60">I208*3.04%</f>
        <v>547.20000000000005</v>
      </c>
      <c r="P208" s="12">
        <f t="shared" ref="P208:P239" si="61">I208*7.09%</f>
        <v>1276.2</v>
      </c>
      <c r="Q208" s="12"/>
      <c r="R208" s="12">
        <f t="shared" ref="R208:R239" si="62">L208+M208+N208+O208+P208</f>
        <v>3825</v>
      </c>
      <c r="S208" s="12"/>
      <c r="T208" s="12">
        <f t="shared" ref="T208:T239" si="63">+L208+O208+Q208+S208+J208+K208</f>
        <v>1063.8000000000002</v>
      </c>
      <c r="U208" s="12">
        <f t="shared" ref="U208:U239" si="64">+P208+N208+M208</f>
        <v>2761.2</v>
      </c>
      <c r="V208" s="12">
        <f t="shared" ref="V208:V239" si="65">+I208-T208</f>
        <v>16936.2</v>
      </c>
      <c r="W208" s="58"/>
    </row>
    <row r="209" spans="1:23" s="6" customFormat="1" x14ac:dyDescent="0.2">
      <c r="A209" s="15">
        <f t="shared" si="47"/>
        <v>190</v>
      </c>
      <c r="B209" s="21" t="s">
        <v>5</v>
      </c>
      <c r="C209" s="13" t="s">
        <v>210</v>
      </c>
      <c r="D209" s="13" t="s">
        <v>4</v>
      </c>
      <c r="E209" s="13" t="s">
        <v>3</v>
      </c>
      <c r="F209" s="13" t="s">
        <v>2</v>
      </c>
      <c r="G209" s="52">
        <v>45536</v>
      </c>
      <c r="H209" s="52">
        <v>45657</v>
      </c>
      <c r="I209" s="12">
        <v>45000</v>
      </c>
      <c r="J209" s="12">
        <v>0</v>
      </c>
      <c r="K209" s="12">
        <v>0</v>
      </c>
      <c r="L209" s="12">
        <f t="shared" si="57"/>
        <v>1291.5</v>
      </c>
      <c r="M209" s="12">
        <f t="shared" si="58"/>
        <v>3194.9999999999995</v>
      </c>
      <c r="N209" s="12">
        <f t="shared" si="59"/>
        <v>517.5</v>
      </c>
      <c r="O209" s="12">
        <f t="shared" si="60"/>
        <v>1368</v>
      </c>
      <c r="P209" s="12">
        <f t="shared" si="61"/>
        <v>3190.5</v>
      </c>
      <c r="Q209" s="12"/>
      <c r="R209" s="12">
        <f t="shared" si="62"/>
        <v>9562.5</v>
      </c>
      <c r="S209" s="12">
        <v>0</v>
      </c>
      <c r="T209" s="12">
        <f t="shared" si="63"/>
        <v>2659.5</v>
      </c>
      <c r="U209" s="12">
        <f t="shared" si="64"/>
        <v>6903</v>
      </c>
      <c r="V209" s="12">
        <f t="shared" si="65"/>
        <v>42340.5</v>
      </c>
      <c r="W209" s="58"/>
    </row>
    <row r="210" spans="1:23" s="6" customFormat="1" x14ac:dyDescent="0.2">
      <c r="A210" s="15">
        <f t="shared" si="47"/>
        <v>191</v>
      </c>
      <c r="B210" s="21" t="s">
        <v>5</v>
      </c>
      <c r="C210" s="13" t="s">
        <v>227</v>
      </c>
      <c r="D210" s="13" t="s">
        <v>4</v>
      </c>
      <c r="E210" s="13" t="s">
        <v>3</v>
      </c>
      <c r="F210" s="13" t="s">
        <v>2</v>
      </c>
      <c r="G210" s="52">
        <v>45536</v>
      </c>
      <c r="H210" s="52">
        <v>45657</v>
      </c>
      <c r="I210" s="12">
        <v>86400</v>
      </c>
      <c r="J210" s="12">
        <v>8906.31</v>
      </c>
      <c r="K210" s="12">
        <v>0</v>
      </c>
      <c r="L210" s="12">
        <f t="shared" si="57"/>
        <v>2479.6799999999998</v>
      </c>
      <c r="M210" s="12">
        <f t="shared" si="58"/>
        <v>6134.4</v>
      </c>
      <c r="N210" s="12">
        <f t="shared" si="59"/>
        <v>993.6</v>
      </c>
      <c r="O210" s="12">
        <f t="shared" si="60"/>
        <v>2626.56</v>
      </c>
      <c r="P210" s="12">
        <f t="shared" si="61"/>
        <v>6125.76</v>
      </c>
      <c r="Q210" s="12"/>
      <c r="R210" s="12">
        <f t="shared" si="62"/>
        <v>18360</v>
      </c>
      <c r="S210" s="12">
        <v>0</v>
      </c>
      <c r="T210" s="12">
        <f t="shared" si="63"/>
        <v>14012.55</v>
      </c>
      <c r="U210" s="12">
        <f t="shared" si="64"/>
        <v>13253.76</v>
      </c>
      <c r="V210" s="12">
        <f t="shared" si="65"/>
        <v>72387.45</v>
      </c>
      <c r="W210" s="58"/>
    </row>
    <row r="211" spans="1:23" s="6" customFormat="1" x14ac:dyDescent="0.2">
      <c r="A211" s="15">
        <f t="shared" si="47"/>
        <v>192</v>
      </c>
      <c r="B211" s="21" t="s">
        <v>5</v>
      </c>
      <c r="C211" s="13" t="s">
        <v>215</v>
      </c>
      <c r="D211" s="13" t="s">
        <v>4</v>
      </c>
      <c r="E211" s="13" t="s">
        <v>3</v>
      </c>
      <c r="F211" s="13" t="s">
        <v>6</v>
      </c>
      <c r="G211" s="52">
        <v>45536</v>
      </c>
      <c r="H211" s="52">
        <v>45657</v>
      </c>
      <c r="I211" s="12">
        <v>39000</v>
      </c>
      <c r="J211" s="12">
        <v>301.52</v>
      </c>
      <c r="K211" s="12">
        <v>0</v>
      </c>
      <c r="L211" s="12">
        <f t="shared" si="57"/>
        <v>1119.3</v>
      </c>
      <c r="M211" s="12">
        <f t="shared" si="58"/>
        <v>2768.9999999999995</v>
      </c>
      <c r="N211" s="12">
        <f t="shared" si="59"/>
        <v>448.5</v>
      </c>
      <c r="O211" s="12">
        <f t="shared" si="60"/>
        <v>1185.5999999999999</v>
      </c>
      <c r="P211" s="12">
        <f t="shared" si="61"/>
        <v>2765.1000000000004</v>
      </c>
      <c r="Q211" s="12"/>
      <c r="R211" s="12">
        <f t="shared" si="62"/>
        <v>8287.5</v>
      </c>
      <c r="S211" s="12">
        <v>0</v>
      </c>
      <c r="T211" s="12">
        <f t="shared" si="63"/>
        <v>2606.4199999999996</v>
      </c>
      <c r="U211" s="12">
        <f t="shared" si="64"/>
        <v>5982.6</v>
      </c>
      <c r="V211" s="12">
        <f t="shared" si="65"/>
        <v>36393.58</v>
      </c>
      <c r="W211" s="58"/>
    </row>
    <row r="212" spans="1:23" s="6" customFormat="1" x14ac:dyDescent="0.2">
      <c r="A212" s="15">
        <f t="shared" ref="A212:A275" si="66">1+A211</f>
        <v>193</v>
      </c>
      <c r="B212" s="21" t="s">
        <v>5</v>
      </c>
      <c r="C212" s="13" t="s">
        <v>212</v>
      </c>
      <c r="D212" s="13" t="s">
        <v>4</v>
      </c>
      <c r="E212" s="13" t="s">
        <v>3</v>
      </c>
      <c r="F212" s="13" t="s">
        <v>2</v>
      </c>
      <c r="G212" s="52">
        <v>45536</v>
      </c>
      <c r="H212" s="52">
        <v>45657</v>
      </c>
      <c r="I212" s="12">
        <v>36000</v>
      </c>
      <c r="J212" s="12">
        <v>0</v>
      </c>
      <c r="K212" s="12">
        <v>0</v>
      </c>
      <c r="L212" s="12">
        <f t="shared" si="57"/>
        <v>1033.2</v>
      </c>
      <c r="M212" s="12">
        <f t="shared" si="58"/>
        <v>2555.9999999999995</v>
      </c>
      <c r="N212" s="12">
        <f t="shared" si="59"/>
        <v>414</v>
      </c>
      <c r="O212" s="12">
        <f t="shared" si="60"/>
        <v>1094.4000000000001</v>
      </c>
      <c r="P212" s="12">
        <f t="shared" si="61"/>
        <v>2552.4</v>
      </c>
      <c r="Q212" s="12"/>
      <c r="R212" s="12">
        <f t="shared" si="62"/>
        <v>7650</v>
      </c>
      <c r="S212" s="12">
        <v>0</v>
      </c>
      <c r="T212" s="12">
        <f t="shared" si="63"/>
        <v>2127.6000000000004</v>
      </c>
      <c r="U212" s="12">
        <f t="shared" si="64"/>
        <v>5522.4</v>
      </c>
      <c r="V212" s="12">
        <f t="shared" si="65"/>
        <v>33872.400000000001</v>
      </c>
      <c r="W212" s="58"/>
    </row>
    <row r="213" spans="1:23" s="6" customFormat="1" ht="12" customHeight="1" x14ac:dyDescent="0.2">
      <c r="A213" s="15">
        <f t="shared" si="66"/>
        <v>194</v>
      </c>
      <c r="B213" s="21" t="s">
        <v>5</v>
      </c>
      <c r="C213" s="13" t="s">
        <v>447</v>
      </c>
      <c r="D213" s="13" t="s">
        <v>4</v>
      </c>
      <c r="E213" s="13" t="s">
        <v>3</v>
      </c>
      <c r="F213" s="13" t="s">
        <v>6</v>
      </c>
      <c r="G213" s="52">
        <v>45536</v>
      </c>
      <c r="H213" s="52">
        <v>45657</v>
      </c>
      <c r="I213" s="12">
        <v>66000</v>
      </c>
      <c r="J213" s="12">
        <v>4615.76</v>
      </c>
      <c r="K213" s="12">
        <v>0</v>
      </c>
      <c r="L213" s="12">
        <f t="shared" si="57"/>
        <v>1894.2</v>
      </c>
      <c r="M213" s="12">
        <f t="shared" si="58"/>
        <v>4686</v>
      </c>
      <c r="N213" s="12">
        <f t="shared" si="59"/>
        <v>759</v>
      </c>
      <c r="O213" s="12">
        <f t="shared" si="60"/>
        <v>2006.4</v>
      </c>
      <c r="P213" s="12">
        <f t="shared" si="61"/>
        <v>4679.4000000000005</v>
      </c>
      <c r="Q213" s="12"/>
      <c r="R213" s="12">
        <f t="shared" si="62"/>
        <v>14025</v>
      </c>
      <c r="S213" s="12">
        <v>0</v>
      </c>
      <c r="T213" s="12">
        <f t="shared" si="63"/>
        <v>8516.36</v>
      </c>
      <c r="U213" s="12">
        <f t="shared" si="64"/>
        <v>10124.400000000001</v>
      </c>
      <c r="V213" s="12">
        <f t="shared" si="65"/>
        <v>57483.64</v>
      </c>
      <c r="W213" s="58"/>
    </row>
    <row r="214" spans="1:23" s="6" customFormat="1" ht="12" customHeight="1" x14ac:dyDescent="0.2">
      <c r="A214" s="15">
        <f t="shared" si="66"/>
        <v>195</v>
      </c>
      <c r="B214" s="21" t="s">
        <v>5</v>
      </c>
      <c r="C214" s="13" t="s">
        <v>462</v>
      </c>
      <c r="D214" s="13" t="s">
        <v>4</v>
      </c>
      <c r="E214" s="13" t="s">
        <v>3</v>
      </c>
      <c r="F214" s="13" t="s">
        <v>2</v>
      </c>
      <c r="G214" s="52">
        <v>45536</v>
      </c>
      <c r="H214" s="52">
        <v>45657</v>
      </c>
      <c r="I214" s="12">
        <v>26400</v>
      </c>
      <c r="J214" s="12">
        <v>0</v>
      </c>
      <c r="K214" s="12">
        <v>0</v>
      </c>
      <c r="L214" s="12">
        <f t="shared" si="57"/>
        <v>757.68</v>
      </c>
      <c r="M214" s="12">
        <f t="shared" si="58"/>
        <v>1874.3999999999999</v>
      </c>
      <c r="N214" s="12">
        <f t="shared" si="59"/>
        <v>303.60000000000002</v>
      </c>
      <c r="O214" s="12">
        <f t="shared" si="60"/>
        <v>802.56</v>
      </c>
      <c r="P214" s="12">
        <f t="shared" si="61"/>
        <v>1871.7600000000002</v>
      </c>
      <c r="Q214" s="12"/>
      <c r="R214" s="12">
        <f t="shared" si="62"/>
        <v>5610</v>
      </c>
      <c r="S214" s="12">
        <v>0</v>
      </c>
      <c r="T214" s="12">
        <f t="shared" si="63"/>
        <v>1560.2399999999998</v>
      </c>
      <c r="U214" s="12">
        <f t="shared" si="64"/>
        <v>4049.76</v>
      </c>
      <c r="V214" s="12">
        <f t="shared" si="65"/>
        <v>24839.760000000002</v>
      </c>
      <c r="W214" s="58"/>
    </row>
    <row r="215" spans="1:23" s="6" customFormat="1" ht="12" customHeight="1" x14ac:dyDescent="0.2">
      <c r="A215" s="15">
        <f t="shared" si="66"/>
        <v>196</v>
      </c>
      <c r="B215" s="21" t="s">
        <v>5</v>
      </c>
      <c r="C215" s="13" t="s">
        <v>235</v>
      </c>
      <c r="D215" s="13" t="s">
        <v>4</v>
      </c>
      <c r="E215" s="13" t="s">
        <v>3</v>
      </c>
      <c r="F215" s="13" t="s">
        <v>2</v>
      </c>
      <c r="G215" s="52">
        <v>45536</v>
      </c>
      <c r="H215" s="52">
        <v>45657</v>
      </c>
      <c r="I215" s="12">
        <v>99000</v>
      </c>
      <c r="J215" s="12">
        <v>11870.14</v>
      </c>
      <c r="K215" s="12">
        <v>0</v>
      </c>
      <c r="L215" s="12">
        <f t="shared" si="57"/>
        <v>2841.3</v>
      </c>
      <c r="M215" s="12">
        <f t="shared" si="58"/>
        <v>7028.9999999999991</v>
      </c>
      <c r="N215" s="12">
        <f t="shared" si="59"/>
        <v>1138.5</v>
      </c>
      <c r="O215" s="12">
        <f t="shared" si="60"/>
        <v>3009.6</v>
      </c>
      <c r="P215" s="12">
        <f t="shared" si="61"/>
        <v>7019.1</v>
      </c>
      <c r="Q215" s="12"/>
      <c r="R215" s="12">
        <f t="shared" si="62"/>
        <v>21037.5</v>
      </c>
      <c r="S215" s="12">
        <v>32827.4</v>
      </c>
      <c r="T215" s="12">
        <f t="shared" si="63"/>
        <v>50548.44</v>
      </c>
      <c r="U215" s="12">
        <f t="shared" si="64"/>
        <v>15186.599999999999</v>
      </c>
      <c r="V215" s="12">
        <f t="shared" si="65"/>
        <v>48451.56</v>
      </c>
      <c r="W215" s="58"/>
    </row>
    <row r="216" spans="1:23" s="6" customFormat="1" ht="12" customHeight="1" x14ac:dyDescent="0.2">
      <c r="A216" s="15">
        <f t="shared" si="66"/>
        <v>197</v>
      </c>
      <c r="B216" s="21" t="s">
        <v>5</v>
      </c>
      <c r="C216" s="13" t="s">
        <v>220</v>
      </c>
      <c r="D216" s="13" t="s">
        <v>4</v>
      </c>
      <c r="E216" s="13" t="s">
        <v>3</v>
      </c>
      <c r="F216" s="13" t="s">
        <v>2</v>
      </c>
      <c r="G216" s="52">
        <v>45536</v>
      </c>
      <c r="H216" s="52">
        <v>45657</v>
      </c>
      <c r="I216" s="12">
        <v>24000</v>
      </c>
      <c r="J216" s="12">
        <v>0</v>
      </c>
      <c r="K216" s="12">
        <v>0</v>
      </c>
      <c r="L216" s="12">
        <f t="shared" si="57"/>
        <v>688.8</v>
      </c>
      <c r="M216" s="12">
        <f t="shared" si="58"/>
        <v>1703.9999999999998</v>
      </c>
      <c r="N216" s="12">
        <f t="shared" si="59"/>
        <v>276</v>
      </c>
      <c r="O216" s="12">
        <f t="shared" si="60"/>
        <v>729.6</v>
      </c>
      <c r="P216" s="12">
        <f t="shared" si="61"/>
        <v>1701.6000000000001</v>
      </c>
      <c r="Q216" s="12"/>
      <c r="R216" s="12">
        <f t="shared" si="62"/>
        <v>5100</v>
      </c>
      <c r="S216" s="12">
        <v>0</v>
      </c>
      <c r="T216" s="12">
        <f t="shared" si="63"/>
        <v>1418.4</v>
      </c>
      <c r="U216" s="12">
        <f t="shared" si="64"/>
        <v>3681.6</v>
      </c>
      <c r="V216" s="12">
        <f t="shared" si="65"/>
        <v>22581.599999999999</v>
      </c>
      <c r="W216" s="58"/>
    </row>
    <row r="217" spans="1:23" s="6" customFormat="1" x14ac:dyDescent="0.2">
      <c r="A217" s="15">
        <f t="shared" si="66"/>
        <v>198</v>
      </c>
      <c r="B217" s="21" t="s">
        <v>248</v>
      </c>
      <c r="C217" s="13" t="s">
        <v>213</v>
      </c>
      <c r="D217" s="48" t="s">
        <v>468</v>
      </c>
      <c r="E217" s="13" t="s">
        <v>3</v>
      </c>
      <c r="F217" s="13" t="s">
        <v>6</v>
      </c>
      <c r="G217" s="52">
        <v>45444</v>
      </c>
      <c r="H217" s="52">
        <v>45626</v>
      </c>
      <c r="I217" s="12">
        <v>130000</v>
      </c>
      <c r="J217" s="12">
        <v>19162.12</v>
      </c>
      <c r="K217" s="12">
        <v>0</v>
      </c>
      <c r="L217" s="12">
        <f t="shared" si="57"/>
        <v>3731</v>
      </c>
      <c r="M217" s="12">
        <f t="shared" si="58"/>
        <v>9230</v>
      </c>
      <c r="N217" s="12">
        <f t="shared" si="59"/>
        <v>1495</v>
      </c>
      <c r="O217" s="12">
        <f t="shared" si="60"/>
        <v>3952</v>
      </c>
      <c r="P217" s="12">
        <f t="shared" si="61"/>
        <v>9217</v>
      </c>
      <c r="Q217" s="12"/>
      <c r="R217" s="12">
        <f t="shared" si="62"/>
        <v>27625</v>
      </c>
      <c r="S217" s="12">
        <v>0</v>
      </c>
      <c r="T217" s="12">
        <f t="shared" si="63"/>
        <v>26845.119999999999</v>
      </c>
      <c r="U217" s="12">
        <f t="shared" si="64"/>
        <v>19942</v>
      </c>
      <c r="V217" s="12">
        <f t="shared" si="65"/>
        <v>103154.88</v>
      </c>
      <c r="W217" s="58"/>
    </row>
    <row r="218" spans="1:23" s="6" customFormat="1" x14ac:dyDescent="0.2">
      <c r="A218" s="15">
        <f t="shared" si="66"/>
        <v>199</v>
      </c>
      <c r="B218" s="21" t="s">
        <v>5</v>
      </c>
      <c r="C218" s="10" t="s">
        <v>245</v>
      </c>
      <c r="D218" s="10" t="s">
        <v>4</v>
      </c>
      <c r="E218" s="13" t="s">
        <v>3</v>
      </c>
      <c r="F218" s="13" t="s">
        <v>6</v>
      </c>
      <c r="G218" s="52">
        <v>45536</v>
      </c>
      <c r="H218" s="52">
        <v>45657</v>
      </c>
      <c r="I218" s="12">
        <v>85800</v>
      </c>
      <c r="J218" s="12">
        <v>8336.31</v>
      </c>
      <c r="K218" s="12">
        <v>0</v>
      </c>
      <c r="L218" s="12">
        <f t="shared" si="57"/>
        <v>2462.46</v>
      </c>
      <c r="M218" s="12">
        <f t="shared" si="58"/>
        <v>6091.7999999999993</v>
      </c>
      <c r="N218" s="12">
        <f t="shared" si="59"/>
        <v>986.69999999999993</v>
      </c>
      <c r="O218" s="12">
        <f t="shared" si="60"/>
        <v>2608.3200000000002</v>
      </c>
      <c r="P218" s="12">
        <f t="shared" si="61"/>
        <v>6083.22</v>
      </c>
      <c r="Q218" s="12">
        <v>1715.46</v>
      </c>
      <c r="R218" s="12">
        <f t="shared" si="62"/>
        <v>18232.5</v>
      </c>
      <c r="S218" s="12">
        <v>0</v>
      </c>
      <c r="T218" s="12">
        <f t="shared" si="63"/>
        <v>15122.55</v>
      </c>
      <c r="U218" s="12">
        <f t="shared" si="64"/>
        <v>13161.72</v>
      </c>
      <c r="V218" s="12">
        <f t="shared" si="65"/>
        <v>70677.45</v>
      </c>
      <c r="W218" s="58"/>
    </row>
    <row r="219" spans="1:23" s="6" customFormat="1" x14ac:dyDescent="0.2">
      <c r="A219" s="15">
        <f t="shared" si="66"/>
        <v>200</v>
      </c>
      <c r="B219" s="21" t="s">
        <v>5</v>
      </c>
      <c r="C219" s="13" t="s">
        <v>218</v>
      </c>
      <c r="D219" s="13" t="s">
        <v>4</v>
      </c>
      <c r="E219" s="13" t="s">
        <v>3</v>
      </c>
      <c r="F219" s="13" t="s">
        <v>2</v>
      </c>
      <c r="G219" s="52">
        <v>45536</v>
      </c>
      <c r="H219" s="52">
        <v>45657</v>
      </c>
      <c r="I219" s="12">
        <v>45000</v>
      </c>
      <c r="J219" s="12">
        <v>0</v>
      </c>
      <c r="K219" s="12">
        <v>0</v>
      </c>
      <c r="L219" s="12">
        <f t="shared" si="57"/>
        <v>1291.5</v>
      </c>
      <c r="M219" s="12">
        <f t="shared" si="58"/>
        <v>3194.9999999999995</v>
      </c>
      <c r="N219" s="12">
        <f t="shared" si="59"/>
        <v>517.5</v>
      </c>
      <c r="O219" s="12">
        <f t="shared" si="60"/>
        <v>1368</v>
      </c>
      <c r="P219" s="12">
        <f t="shared" si="61"/>
        <v>3190.5</v>
      </c>
      <c r="Q219" s="12"/>
      <c r="R219" s="12">
        <f t="shared" si="62"/>
        <v>9562.5</v>
      </c>
      <c r="S219" s="12">
        <v>0</v>
      </c>
      <c r="T219" s="12">
        <f t="shared" si="63"/>
        <v>2659.5</v>
      </c>
      <c r="U219" s="12">
        <f t="shared" si="64"/>
        <v>6903</v>
      </c>
      <c r="V219" s="12">
        <f t="shared" si="65"/>
        <v>42340.5</v>
      </c>
      <c r="W219" s="58"/>
    </row>
    <row r="220" spans="1:23" s="6" customFormat="1" x14ac:dyDescent="0.2">
      <c r="A220" s="15">
        <f t="shared" si="66"/>
        <v>201</v>
      </c>
      <c r="B220" s="21" t="s">
        <v>5</v>
      </c>
      <c r="C220" s="13" t="s">
        <v>228</v>
      </c>
      <c r="D220" s="10" t="s">
        <v>4</v>
      </c>
      <c r="E220" s="13" t="s">
        <v>3</v>
      </c>
      <c r="F220" s="13" t="s">
        <v>2</v>
      </c>
      <c r="G220" s="52">
        <v>45536</v>
      </c>
      <c r="H220" s="52">
        <v>45657</v>
      </c>
      <c r="I220" s="12">
        <v>120000</v>
      </c>
      <c r="J220" s="12">
        <v>16809.87</v>
      </c>
      <c r="K220" s="12">
        <v>0</v>
      </c>
      <c r="L220" s="12">
        <f t="shared" si="57"/>
        <v>3444</v>
      </c>
      <c r="M220" s="12">
        <f t="shared" si="58"/>
        <v>8520</v>
      </c>
      <c r="N220" s="12">
        <f t="shared" si="59"/>
        <v>1380</v>
      </c>
      <c r="O220" s="12">
        <f t="shared" si="60"/>
        <v>3648</v>
      </c>
      <c r="P220" s="12">
        <f t="shared" si="61"/>
        <v>8508</v>
      </c>
      <c r="Q220" s="12"/>
      <c r="R220" s="12">
        <f t="shared" si="62"/>
        <v>25500</v>
      </c>
      <c r="S220" s="12">
        <v>0</v>
      </c>
      <c r="T220" s="12">
        <f t="shared" si="63"/>
        <v>23901.87</v>
      </c>
      <c r="U220" s="12">
        <f t="shared" si="64"/>
        <v>18408</v>
      </c>
      <c r="V220" s="12">
        <f t="shared" si="65"/>
        <v>96098.13</v>
      </c>
      <c r="W220" s="58"/>
    </row>
    <row r="221" spans="1:23" s="6" customFormat="1" x14ac:dyDescent="0.2">
      <c r="A221" s="15">
        <f t="shared" si="66"/>
        <v>202</v>
      </c>
      <c r="B221" s="21" t="s">
        <v>5</v>
      </c>
      <c r="C221" s="13" t="s">
        <v>232</v>
      </c>
      <c r="D221" s="13" t="s">
        <v>4</v>
      </c>
      <c r="E221" s="13" t="s">
        <v>3</v>
      </c>
      <c r="F221" s="13" t="s">
        <v>2</v>
      </c>
      <c r="G221" s="52">
        <v>45536</v>
      </c>
      <c r="H221" s="52">
        <v>45657</v>
      </c>
      <c r="I221" s="12">
        <v>54000</v>
      </c>
      <c r="J221" s="12">
        <v>2418.54</v>
      </c>
      <c r="K221" s="12">
        <v>0</v>
      </c>
      <c r="L221" s="12">
        <f t="shared" si="57"/>
        <v>1549.8</v>
      </c>
      <c r="M221" s="12">
        <f t="shared" si="58"/>
        <v>3833.9999999999995</v>
      </c>
      <c r="N221" s="12">
        <f t="shared" si="59"/>
        <v>621</v>
      </c>
      <c r="O221" s="12">
        <f t="shared" si="60"/>
        <v>1641.6</v>
      </c>
      <c r="P221" s="12">
        <f t="shared" si="61"/>
        <v>3828.6000000000004</v>
      </c>
      <c r="Q221" s="12"/>
      <c r="R221" s="12">
        <f t="shared" si="62"/>
        <v>11475</v>
      </c>
      <c r="S221" s="12">
        <v>0</v>
      </c>
      <c r="T221" s="12">
        <f t="shared" si="63"/>
        <v>5609.94</v>
      </c>
      <c r="U221" s="12">
        <f t="shared" si="64"/>
        <v>8283.6</v>
      </c>
      <c r="V221" s="12">
        <f t="shared" si="65"/>
        <v>48390.06</v>
      </c>
      <c r="W221" s="58"/>
    </row>
    <row r="222" spans="1:23" s="6" customFormat="1" ht="15" customHeight="1" x14ac:dyDescent="0.2">
      <c r="A222" s="15">
        <f t="shared" si="66"/>
        <v>203</v>
      </c>
      <c r="B222" s="21" t="s">
        <v>5</v>
      </c>
      <c r="C222" s="13" t="s">
        <v>230</v>
      </c>
      <c r="D222" s="13" t="s">
        <v>4</v>
      </c>
      <c r="E222" s="13" t="s">
        <v>3</v>
      </c>
      <c r="F222" s="13" t="s">
        <v>2</v>
      </c>
      <c r="G222" s="52">
        <v>45536</v>
      </c>
      <c r="H222" s="52">
        <v>45657</v>
      </c>
      <c r="I222" s="12">
        <v>48000</v>
      </c>
      <c r="J222" s="12">
        <v>10458.790000000001</v>
      </c>
      <c r="K222" s="12">
        <v>0</v>
      </c>
      <c r="L222" s="12">
        <f t="shared" si="57"/>
        <v>1377.6</v>
      </c>
      <c r="M222" s="12">
        <f t="shared" si="58"/>
        <v>3407.9999999999995</v>
      </c>
      <c r="N222" s="12">
        <f t="shared" si="59"/>
        <v>552</v>
      </c>
      <c r="O222" s="12">
        <f t="shared" si="60"/>
        <v>1459.2</v>
      </c>
      <c r="P222" s="12">
        <f t="shared" si="61"/>
        <v>3403.2000000000003</v>
      </c>
      <c r="Q222" s="12"/>
      <c r="R222" s="12">
        <f t="shared" si="62"/>
        <v>10200</v>
      </c>
      <c r="S222" s="12">
        <v>0</v>
      </c>
      <c r="T222" s="12">
        <f t="shared" si="63"/>
        <v>13295.59</v>
      </c>
      <c r="U222" s="12">
        <f t="shared" si="64"/>
        <v>7363.2</v>
      </c>
      <c r="V222" s="12">
        <f t="shared" si="65"/>
        <v>34704.410000000003</v>
      </c>
      <c r="W222" s="58"/>
    </row>
    <row r="223" spans="1:23" s="6" customFormat="1" ht="15" customHeight="1" x14ac:dyDescent="0.2">
      <c r="A223" s="15">
        <f t="shared" si="66"/>
        <v>204</v>
      </c>
      <c r="B223" s="21" t="s">
        <v>5</v>
      </c>
      <c r="C223" s="13" t="s">
        <v>216</v>
      </c>
      <c r="D223" s="13" t="s">
        <v>4</v>
      </c>
      <c r="E223" s="13" t="s">
        <v>3</v>
      </c>
      <c r="F223" s="13" t="s">
        <v>2</v>
      </c>
      <c r="G223" s="52">
        <v>45536</v>
      </c>
      <c r="H223" s="52">
        <v>45657</v>
      </c>
      <c r="I223" s="12">
        <v>120000</v>
      </c>
      <c r="J223" s="12">
        <v>16809.87</v>
      </c>
      <c r="K223" s="12">
        <v>0</v>
      </c>
      <c r="L223" s="12">
        <f t="shared" si="57"/>
        <v>3444</v>
      </c>
      <c r="M223" s="12">
        <f t="shared" si="58"/>
        <v>8520</v>
      </c>
      <c r="N223" s="12">
        <f t="shared" si="59"/>
        <v>1380</v>
      </c>
      <c r="O223" s="12">
        <f t="shared" si="60"/>
        <v>3648</v>
      </c>
      <c r="P223" s="12">
        <f t="shared" si="61"/>
        <v>8508</v>
      </c>
      <c r="Q223" s="12"/>
      <c r="R223" s="12">
        <f t="shared" si="62"/>
        <v>25500</v>
      </c>
      <c r="S223" s="12">
        <v>0</v>
      </c>
      <c r="T223" s="12">
        <f t="shared" si="63"/>
        <v>23901.87</v>
      </c>
      <c r="U223" s="12">
        <f t="shared" si="64"/>
        <v>18408</v>
      </c>
      <c r="V223" s="12">
        <f t="shared" si="65"/>
        <v>96098.13</v>
      </c>
      <c r="W223" s="58"/>
    </row>
    <row r="224" spans="1:23" s="6" customFormat="1" x14ac:dyDescent="0.2">
      <c r="A224" s="15">
        <f t="shared" si="66"/>
        <v>205</v>
      </c>
      <c r="B224" s="21" t="s">
        <v>5</v>
      </c>
      <c r="C224" s="13" t="s">
        <v>548</v>
      </c>
      <c r="D224" s="13" t="s">
        <v>4</v>
      </c>
      <c r="E224" s="13" t="s">
        <v>3</v>
      </c>
      <c r="F224" s="13" t="s">
        <v>6</v>
      </c>
      <c r="G224" s="52">
        <v>45536</v>
      </c>
      <c r="H224" s="52">
        <v>45657</v>
      </c>
      <c r="I224" s="12">
        <v>27000</v>
      </c>
      <c r="J224" s="12">
        <v>0</v>
      </c>
      <c r="K224" s="12"/>
      <c r="L224" s="12">
        <f t="shared" si="57"/>
        <v>774.9</v>
      </c>
      <c r="M224" s="12">
        <f t="shared" si="58"/>
        <v>1916.9999999999998</v>
      </c>
      <c r="N224" s="12">
        <f t="shared" si="59"/>
        <v>310.5</v>
      </c>
      <c r="O224" s="12">
        <f t="shared" si="60"/>
        <v>820.8</v>
      </c>
      <c r="P224" s="12">
        <f t="shared" si="61"/>
        <v>1914.3000000000002</v>
      </c>
      <c r="Q224" s="12"/>
      <c r="R224" s="12">
        <f t="shared" si="62"/>
        <v>5737.5</v>
      </c>
      <c r="S224" s="12"/>
      <c r="T224" s="12">
        <f t="shared" si="63"/>
        <v>1595.6999999999998</v>
      </c>
      <c r="U224" s="12">
        <f t="shared" si="64"/>
        <v>4141.8</v>
      </c>
      <c r="V224" s="12">
        <f t="shared" si="65"/>
        <v>25404.3</v>
      </c>
      <c r="W224" s="58"/>
    </row>
    <row r="225" spans="1:23" s="6" customFormat="1" x14ac:dyDescent="0.2">
      <c r="A225" s="15">
        <f t="shared" si="66"/>
        <v>206</v>
      </c>
      <c r="B225" s="21" t="s">
        <v>5</v>
      </c>
      <c r="C225" s="13" t="s">
        <v>561</v>
      </c>
      <c r="D225" s="13" t="s">
        <v>4</v>
      </c>
      <c r="E225" s="13" t="s">
        <v>3</v>
      </c>
      <c r="F225" s="13" t="s">
        <v>6</v>
      </c>
      <c r="G225" s="52">
        <v>45536</v>
      </c>
      <c r="H225" s="52">
        <v>45657</v>
      </c>
      <c r="I225" s="12">
        <v>12000</v>
      </c>
      <c r="J225" s="12">
        <v>0</v>
      </c>
      <c r="K225" s="12"/>
      <c r="L225" s="12">
        <f t="shared" si="57"/>
        <v>344.4</v>
      </c>
      <c r="M225" s="12">
        <f t="shared" si="58"/>
        <v>851.99999999999989</v>
      </c>
      <c r="N225" s="12">
        <f t="shared" si="59"/>
        <v>138</v>
      </c>
      <c r="O225" s="12">
        <f t="shared" si="60"/>
        <v>364.8</v>
      </c>
      <c r="P225" s="12">
        <f t="shared" si="61"/>
        <v>850.80000000000007</v>
      </c>
      <c r="Q225" s="12"/>
      <c r="R225" s="12">
        <f t="shared" si="62"/>
        <v>2550</v>
      </c>
      <c r="S225" s="12"/>
      <c r="T225" s="12">
        <f t="shared" si="63"/>
        <v>709.2</v>
      </c>
      <c r="U225" s="12">
        <f t="shared" si="64"/>
        <v>1840.8</v>
      </c>
      <c r="V225" s="12">
        <f t="shared" si="65"/>
        <v>11290.8</v>
      </c>
      <c r="W225" s="58"/>
    </row>
    <row r="226" spans="1:23" s="6" customFormat="1" x14ac:dyDescent="0.2">
      <c r="A226" s="15">
        <f t="shared" si="66"/>
        <v>207</v>
      </c>
      <c r="B226" s="21" t="s">
        <v>5</v>
      </c>
      <c r="C226" s="13" t="s">
        <v>562</v>
      </c>
      <c r="D226" s="13" t="s">
        <v>4</v>
      </c>
      <c r="E226" s="13" t="s">
        <v>3</v>
      </c>
      <c r="F226" s="13" t="s">
        <v>6</v>
      </c>
      <c r="G226" s="52">
        <v>45536</v>
      </c>
      <c r="H226" s="52">
        <v>45657</v>
      </c>
      <c r="I226" s="12">
        <v>45000</v>
      </c>
      <c r="J226" s="12">
        <v>1148.33</v>
      </c>
      <c r="K226" s="12"/>
      <c r="L226" s="12">
        <f t="shared" si="57"/>
        <v>1291.5</v>
      </c>
      <c r="M226" s="12">
        <f t="shared" si="58"/>
        <v>3194.9999999999995</v>
      </c>
      <c r="N226" s="12">
        <f t="shared" si="59"/>
        <v>517.5</v>
      </c>
      <c r="O226" s="12">
        <f t="shared" si="60"/>
        <v>1368</v>
      </c>
      <c r="P226" s="12">
        <f t="shared" si="61"/>
        <v>3190.5</v>
      </c>
      <c r="Q226" s="12"/>
      <c r="R226" s="12">
        <f t="shared" si="62"/>
        <v>9562.5</v>
      </c>
      <c r="S226" s="12"/>
      <c r="T226" s="12">
        <f t="shared" si="63"/>
        <v>3807.83</v>
      </c>
      <c r="U226" s="12">
        <f t="shared" si="64"/>
        <v>6903</v>
      </c>
      <c r="V226" s="12">
        <f t="shared" si="65"/>
        <v>41192.17</v>
      </c>
      <c r="W226" s="58"/>
    </row>
    <row r="227" spans="1:23" s="6" customFormat="1" x14ac:dyDescent="0.2">
      <c r="A227" s="15">
        <f t="shared" si="66"/>
        <v>208</v>
      </c>
      <c r="B227" s="21" t="s">
        <v>5</v>
      </c>
      <c r="C227" s="13" t="s">
        <v>563</v>
      </c>
      <c r="D227" s="13" t="s">
        <v>4</v>
      </c>
      <c r="E227" s="13" t="s">
        <v>3</v>
      </c>
      <c r="F227" s="13" t="s">
        <v>6</v>
      </c>
      <c r="G227" s="52">
        <v>45536</v>
      </c>
      <c r="H227" s="52">
        <v>45657</v>
      </c>
      <c r="I227" s="12">
        <v>12000</v>
      </c>
      <c r="J227" s="12">
        <v>0</v>
      </c>
      <c r="K227" s="12"/>
      <c r="L227" s="12">
        <f t="shared" si="57"/>
        <v>344.4</v>
      </c>
      <c r="M227" s="12">
        <f t="shared" si="58"/>
        <v>851.99999999999989</v>
      </c>
      <c r="N227" s="12">
        <f t="shared" si="59"/>
        <v>138</v>
      </c>
      <c r="O227" s="12">
        <f t="shared" si="60"/>
        <v>364.8</v>
      </c>
      <c r="P227" s="12">
        <f t="shared" si="61"/>
        <v>850.80000000000007</v>
      </c>
      <c r="Q227" s="12"/>
      <c r="R227" s="12">
        <f t="shared" si="62"/>
        <v>2550</v>
      </c>
      <c r="S227" s="12"/>
      <c r="T227" s="12">
        <f t="shared" si="63"/>
        <v>709.2</v>
      </c>
      <c r="U227" s="12">
        <f t="shared" si="64"/>
        <v>1840.8</v>
      </c>
      <c r="V227" s="12">
        <f t="shared" si="65"/>
        <v>11290.8</v>
      </c>
      <c r="W227" s="58"/>
    </row>
    <row r="228" spans="1:23" s="6" customFormat="1" x14ac:dyDescent="0.2">
      <c r="A228" s="15">
        <f t="shared" si="66"/>
        <v>209</v>
      </c>
      <c r="B228" s="21" t="s">
        <v>5</v>
      </c>
      <c r="C228" s="13" t="s">
        <v>573</v>
      </c>
      <c r="D228" s="13" t="s">
        <v>4</v>
      </c>
      <c r="E228" s="13" t="s">
        <v>3</v>
      </c>
      <c r="F228" s="13" t="s">
        <v>6</v>
      </c>
      <c r="G228" s="52">
        <v>45536</v>
      </c>
      <c r="H228" s="52">
        <v>45657</v>
      </c>
      <c r="I228" s="12">
        <v>12000</v>
      </c>
      <c r="J228" s="12">
        <v>0</v>
      </c>
      <c r="K228" s="12"/>
      <c r="L228" s="12">
        <f t="shared" si="57"/>
        <v>344.4</v>
      </c>
      <c r="M228" s="12">
        <f t="shared" si="58"/>
        <v>851.99999999999989</v>
      </c>
      <c r="N228" s="12">
        <f t="shared" si="59"/>
        <v>138</v>
      </c>
      <c r="O228" s="12">
        <f t="shared" si="60"/>
        <v>364.8</v>
      </c>
      <c r="P228" s="12">
        <f t="shared" si="61"/>
        <v>850.80000000000007</v>
      </c>
      <c r="Q228" s="12"/>
      <c r="R228" s="12">
        <f t="shared" si="62"/>
        <v>2550</v>
      </c>
      <c r="S228" s="12"/>
      <c r="T228" s="12">
        <f t="shared" si="63"/>
        <v>709.2</v>
      </c>
      <c r="U228" s="12">
        <f t="shared" si="64"/>
        <v>1840.8</v>
      </c>
      <c r="V228" s="12">
        <f t="shared" si="65"/>
        <v>11290.8</v>
      </c>
      <c r="W228" s="58"/>
    </row>
    <row r="229" spans="1:23" s="6" customFormat="1" x14ac:dyDescent="0.2">
      <c r="A229" s="15">
        <f t="shared" si="66"/>
        <v>210</v>
      </c>
      <c r="B229" s="21" t="s">
        <v>5</v>
      </c>
      <c r="C229" s="13" t="s">
        <v>214</v>
      </c>
      <c r="D229" s="13" t="s">
        <v>4</v>
      </c>
      <c r="E229" s="13" t="s">
        <v>3</v>
      </c>
      <c r="F229" s="13" t="s">
        <v>6</v>
      </c>
      <c r="G229" s="52">
        <v>45536</v>
      </c>
      <c r="H229" s="52">
        <v>45657</v>
      </c>
      <c r="I229" s="12">
        <v>27000</v>
      </c>
      <c r="J229" s="12">
        <v>0</v>
      </c>
      <c r="K229" s="12"/>
      <c r="L229" s="12">
        <f t="shared" si="57"/>
        <v>774.9</v>
      </c>
      <c r="M229" s="12">
        <f t="shared" si="58"/>
        <v>1916.9999999999998</v>
      </c>
      <c r="N229" s="12">
        <f t="shared" si="59"/>
        <v>310.5</v>
      </c>
      <c r="O229" s="12">
        <f t="shared" si="60"/>
        <v>820.8</v>
      </c>
      <c r="P229" s="12">
        <f t="shared" si="61"/>
        <v>1914.3000000000002</v>
      </c>
      <c r="Q229" s="12"/>
      <c r="R229" s="12">
        <f t="shared" si="62"/>
        <v>5737.5</v>
      </c>
      <c r="S229" s="12"/>
      <c r="T229" s="12">
        <f t="shared" si="63"/>
        <v>1595.6999999999998</v>
      </c>
      <c r="U229" s="12">
        <f t="shared" si="64"/>
        <v>4141.8</v>
      </c>
      <c r="V229" s="12">
        <f t="shared" si="65"/>
        <v>25404.3</v>
      </c>
      <c r="W229" s="58"/>
    </row>
    <row r="230" spans="1:23" s="6" customFormat="1" x14ac:dyDescent="0.2">
      <c r="A230" s="15">
        <f t="shared" si="66"/>
        <v>211</v>
      </c>
      <c r="B230" s="21" t="s">
        <v>5</v>
      </c>
      <c r="C230" s="13" t="s">
        <v>612</v>
      </c>
      <c r="D230" s="13" t="s">
        <v>4</v>
      </c>
      <c r="E230" s="13" t="s">
        <v>3</v>
      </c>
      <c r="F230" s="13" t="s">
        <v>2</v>
      </c>
      <c r="G230" s="52">
        <v>45536</v>
      </c>
      <c r="H230" s="52">
        <v>45657</v>
      </c>
      <c r="I230" s="12">
        <v>33000</v>
      </c>
      <c r="J230" s="12">
        <v>0</v>
      </c>
      <c r="K230" s="12"/>
      <c r="L230" s="12">
        <f t="shared" si="57"/>
        <v>947.1</v>
      </c>
      <c r="M230" s="12">
        <f t="shared" si="58"/>
        <v>2343</v>
      </c>
      <c r="N230" s="12">
        <f t="shared" si="59"/>
        <v>379.5</v>
      </c>
      <c r="O230" s="12">
        <f t="shared" si="60"/>
        <v>1003.2</v>
      </c>
      <c r="P230" s="12">
        <f t="shared" si="61"/>
        <v>2339.7000000000003</v>
      </c>
      <c r="Q230" s="12"/>
      <c r="R230" s="12">
        <f t="shared" si="62"/>
        <v>7012.5</v>
      </c>
      <c r="S230" s="12"/>
      <c r="T230" s="12">
        <f t="shared" si="63"/>
        <v>1950.3000000000002</v>
      </c>
      <c r="U230" s="12">
        <f t="shared" si="64"/>
        <v>5062.2000000000007</v>
      </c>
      <c r="V230" s="12">
        <f t="shared" si="65"/>
        <v>31049.7</v>
      </c>
      <c r="W230" s="58"/>
    </row>
    <row r="231" spans="1:23" s="6" customFormat="1" x14ac:dyDescent="0.2">
      <c r="A231" s="15">
        <f t="shared" si="66"/>
        <v>212</v>
      </c>
      <c r="B231" s="21" t="s">
        <v>5</v>
      </c>
      <c r="C231" s="13" t="s">
        <v>639</v>
      </c>
      <c r="D231" s="13" t="s">
        <v>4</v>
      </c>
      <c r="E231" s="13" t="s">
        <v>3</v>
      </c>
      <c r="F231" s="13" t="s">
        <v>6</v>
      </c>
      <c r="G231" s="52">
        <v>45536</v>
      </c>
      <c r="H231" s="52">
        <v>45657</v>
      </c>
      <c r="I231" s="12">
        <v>66000</v>
      </c>
      <c r="J231" s="12">
        <v>4615.76</v>
      </c>
      <c r="K231" s="12"/>
      <c r="L231" s="12">
        <f t="shared" si="57"/>
        <v>1894.2</v>
      </c>
      <c r="M231" s="12">
        <f t="shared" si="58"/>
        <v>4686</v>
      </c>
      <c r="N231" s="12">
        <f t="shared" si="59"/>
        <v>759</v>
      </c>
      <c r="O231" s="12">
        <f t="shared" si="60"/>
        <v>2006.4</v>
      </c>
      <c r="P231" s="12">
        <f t="shared" si="61"/>
        <v>4679.4000000000005</v>
      </c>
      <c r="Q231" s="12"/>
      <c r="R231" s="12">
        <f t="shared" si="62"/>
        <v>14025</v>
      </c>
      <c r="S231" s="12"/>
      <c r="T231" s="12">
        <f t="shared" si="63"/>
        <v>8516.36</v>
      </c>
      <c r="U231" s="12">
        <f t="shared" si="64"/>
        <v>10124.400000000001</v>
      </c>
      <c r="V231" s="12">
        <f t="shared" si="65"/>
        <v>57483.64</v>
      </c>
      <c r="W231" s="58"/>
    </row>
    <row r="232" spans="1:23" s="6" customFormat="1" x14ac:dyDescent="0.2">
      <c r="A232" s="15">
        <f t="shared" si="66"/>
        <v>213</v>
      </c>
      <c r="B232" s="21" t="s">
        <v>5</v>
      </c>
      <c r="C232" s="13" t="s">
        <v>620</v>
      </c>
      <c r="D232" s="13" t="s">
        <v>4</v>
      </c>
      <c r="E232" s="13" t="s">
        <v>3</v>
      </c>
      <c r="F232" s="13" t="s">
        <v>2</v>
      </c>
      <c r="G232" s="52">
        <v>45536</v>
      </c>
      <c r="H232" s="52">
        <v>45657</v>
      </c>
      <c r="I232" s="12">
        <v>44000</v>
      </c>
      <c r="J232" s="12">
        <v>1007.19</v>
      </c>
      <c r="K232" s="12"/>
      <c r="L232" s="12">
        <f t="shared" si="57"/>
        <v>1262.8</v>
      </c>
      <c r="M232" s="12">
        <f t="shared" si="58"/>
        <v>3123.9999999999995</v>
      </c>
      <c r="N232" s="12">
        <f t="shared" si="59"/>
        <v>506</v>
      </c>
      <c r="O232" s="12">
        <f t="shared" si="60"/>
        <v>1337.6</v>
      </c>
      <c r="P232" s="12">
        <f t="shared" si="61"/>
        <v>3119.6000000000004</v>
      </c>
      <c r="Q232" s="12"/>
      <c r="R232" s="12">
        <f t="shared" si="62"/>
        <v>9350</v>
      </c>
      <c r="S232" s="12"/>
      <c r="T232" s="12">
        <f t="shared" si="63"/>
        <v>3607.5899999999997</v>
      </c>
      <c r="U232" s="12">
        <f t="shared" si="64"/>
        <v>6749.6</v>
      </c>
      <c r="V232" s="12">
        <f t="shared" si="65"/>
        <v>40392.410000000003</v>
      </c>
      <c r="W232" s="58"/>
    </row>
    <row r="233" spans="1:23" s="6" customFormat="1" x14ac:dyDescent="0.2">
      <c r="A233" s="15">
        <f t="shared" si="66"/>
        <v>214</v>
      </c>
      <c r="B233" s="21" t="s">
        <v>5</v>
      </c>
      <c r="C233" s="13" t="s">
        <v>643</v>
      </c>
      <c r="D233" s="13" t="s">
        <v>4</v>
      </c>
      <c r="E233" s="13" t="s">
        <v>3</v>
      </c>
      <c r="F233" s="13" t="s">
        <v>6</v>
      </c>
      <c r="G233" s="52">
        <v>45536</v>
      </c>
      <c r="H233" s="52">
        <v>45657</v>
      </c>
      <c r="I233" s="12">
        <v>33000</v>
      </c>
      <c r="J233" s="12">
        <v>0</v>
      </c>
      <c r="K233" s="12"/>
      <c r="L233" s="12">
        <f t="shared" si="57"/>
        <v>947.1</v>
      </c>
      <c r="M233" s="12">
        <f t="shared" si="58"/>
        <v>2343</v>
      </c>
      <c r="N233" s="12">
        <f t="shared" si="59"/>
        <v>379.5</v>
      </c>
      <c r="O233" s="12">
        <f t="shared" si="60"/>
        <v>1003.2</v>
      </c>
      <c r="P233" s="12">
        <f t="shared" si="61"/>
        <v>2339.7000000000003</v>
      </c>
      <c r="Q233" s="12"/>
      <c r="R233" s="12">
        <f t="shared" si="62"/>
        <v>7012.5</v>
      </c>
      <c r="S233" s="12"/>
      <c r="T233" s="12">
        <f t="shared" si="63"/>
        <v>1950.3000000000002</v>
      </c>
      <c r="U233" s="12">
        <f t="shared" si="64"/>
        <v>5062.2000000000007</v>
      </c>
      <c r="V233" s="12">
        <f t="shared" si="65"/>
        <v>31049.7</v>
      </c>
      <c r="W233" s="58"/>
    </row>
    <row r="234" spans="1:23" s="6" customFormat="1" x14ac:dyDescent="0.2">
      <c r="A234" s="15">
        <f t="shared" si="66"/>
        <v>215</v>
      </c>
      <c r="B234" s="21" t="s">
        <v>5</v>
      </c>
      <c r="C234" s="13" t="s">
        <v>588</v>
      </c>
      <c r="D234" s="13" t="s">
        <v>4</v>
      </c>
      <c r="E234" s="13" t="s">
        <v>3</v>
      </c>
      <c r="F234" s="13" t="s">
        <v>6</v>
      </c>
      <c r="G234" s="52">
        <v>45536</v>
      </c>
      <c r="H234" s="52">
        <v>45657</v>
      </c>
      <c r="I234" s="12">
        <v>14400</v>
      </c>
      <c r="J234" s="12">
        <v>0</v>
      </c>
      <c r="K234" s="12"/>
      <c r="L234" s="12">
        <f t="shared" si="57"/>
        <v>413.28</v>
      </c>
      <c r="M234" s="12">
        <f t="shared" si="58"/>
        <v>1022.3999999999999</v>
      </c>
      <c r="N234" s="12">
        <f t="shared" si="59"/>
        <v>165.6</v>
      </c>
      <c r="O234" s="12">
        <f t="shared" si="60"/>
        <v>437.76</v>
      </c>
      <c r="P234" s="12">
        <f t="shared" si="61"/>
        <v>1020.96</v>
      </c>
      <c r="Q234" s="12"/>
      <c r="R234" s="12">
        <f t="shared" si="62"/>
        <v>3060</v>
      </c>
      <c r="S234" s="12"/>
      <c r="T234" s="12">
        <f t="shared" si="63"/>
        <v>851.04</v>
      </c>
      <c r="U234" s="12">
        <f t="shared" si="64"/>
        <v>2208.96</v>
      </c>
      <c r="V234" s="12">
        <f t="shared" si="65"/>
        <v>13548.96</v>
      </c>
      <c r="W234" s="58"/>
    </row>
    <row r="235" spans="1:23" s="6" customFormat="1" ht="15" customHeight="1" x14ac:dyDescent="0.2">
      <c r="A235" s="15">
        <f t="shared" si="66"/>
        <v>216</v>
      </c>
      <c r="B235" s="21" t="s">
        <v>5</v>
      </c>
      <c r="C235" s="13" t="s">
        <v>611</v>
      </c>
      <c r="D235" s="13" t="s">
        <v>4</v>
      </c>
      <c r="E235" s="13" t="s">
        <v>3</v>
      </c>
      <c r="F235" s="13" t="s">
        <v>2</v>
      </c>
      <c r="G235" s="52">
        <v>45536</v>
      </c>
      <c r="H235" s="52">
        <v>45657</v>
      </c>
      <c r="I235" s="12">
        <v>33000</v>
      </c>
      <c r="J235" s="12">
        <v>0</v>
      </c>
      <c r="K235" s="12"/>
      <c r="L235" s="12">
        <f t="shared" si="57"/>
        <v>947.1</v>
      </c>
      <c r="M235" s="12">
        <f t="shared" si="58"/>
        <v>2343</v>
      </c>
      <c r="N235" s="12">
        <f t="shared" si="59"/>
        <v>379.5</v>
      </c>
      <c r="O235" s="12">
        <f t="shared" si="60"/>
        <v>1003.2</v>
      </c>
      <c r="P235" s="12">
        <f t="shared" si="61"/>
        <v>2339.7000000000003</v>
      </c>
      <c r="Q235" s="12"/>
      <c r="R235" s="12">
        <f t="shared" si="62"/>
        <v>7012.5</v>
      </c>
      <c r="S235" s="12">
        <v>14863.76</v>
      </c>
      <c r="T235" s="12">
        <f t="shared" si="63"/>
        <v>16814.060000000001</v>
      </c>
      <c r="U235" s="12">
        <f t="shared" si="64"/>
        <v>5062.2000000000007</v>
      </c>
      <c r="V235" s="12">
        <f t="shared" si="65"/>
        <v>16185.939999999999</v>
      </c>
      <c r="W235" s="58"/>
    </row>
    <row r="236" spans="1:23" s="6" customFormat="1" x14ac:dyDescent="0.2">
      <c r="A236" s="15">
        <f t="shared" si="66"/>
        <v>217</v>
      </c>
      <c r="B236" s="21" t="s">
        <v>5</v>
      </c>
      <c r="C236" s="13" t="s">
        <v>625</v>
      </c>
      <c r="D236" s="13" t="s">
        <v>4</v>
      </c>
      <c r="E236" s="13" t="s">
        <v>3</v>
      </c>
      <c r="F236" s="13" t="s">
        <v>6</v>
      </c>
      <c r="G236" s="52">
        <v>45536</v>
      </c>
      <c r="H236" s="52">
        <v>45657</v>
      </c>
      <c r="I236" s="12">
        <v>15000</v>
      </c>
      <c r="J236" s="12">
        <v>0</v>
      </c>
      <c r="K236" s="12"/>
      <c r="L236" s="12">
        <f t="shared" si="57"/>
        <v>430.5</v>
      </c>
      <c r="M236" s="12">
        <f t="shared" si="58"/>
        <v>1065</v>
      </c>
      <c r="N236" s="12">
        <f t="shared" si="59"/>
        <v>172.5</v>
      </c>
      <c r="O236" s="12">
        <f t="shared" si="60"/>
        <v>456</v>
      </c>
      <c r="P236" s="12">
        <f t="shared" si="61"/>
        <v>1063.5</v>
      </c>
      <c r="Q236" s="12"/>
      <c r="R236" s="12">
        <f t="shared" si="62"/>
        <v>3187.5</v>
      </c>
      <c r="S236" s="12"/>
      <c r="T236" s="12">
        <f t="shared" si="63"/>
        <v>886.5</v>
      </c>
      <c r="U236" s="12">
        <f t="shared" si="64"/>
        <v>2301</v>
      </c>
      <c r="V236" s="12">
        <f t="shared" si="65"/>
        <v>14113.5</v>
      </c>
      <c r="W236" s="58"/>
    </row>
    <row r="237" spans="1:23" s="6" customFormat="1" x14ac:dyDescent="0.2">
      <c r="A237" s="15">
        <f t="shared" si="66"/>
        <v>218</v>
      </c>
      <c r="B237" s="21" t="s">
        <v>5</v>
      </c>
      <c r="C237" s="13" t="s">
        <v>610</v>
      </c>
      <c r="D237" s="13" t="s">
        <v>4</v>
      </c>
      <c r="E237" s="13" t="s">
        <v>3</v>
      </c>
      <c r="F237" s="13" t="s">
        <v>6</v>
      </c>
      <c r="G237" s="52">
        <v>45536</v>
      </c>
      <c r="H237" s="52">
        <v>45657</v>
      </c>
      <c r="I237" s="12">
        <v>12000</v>
      </c>
      <c r="J237" s="12">
        <v>0</v>
      </c>
      <c r="K237" s="12"/>
      <c r="L237" s="12">
        <f t="shared" si="57"/>
        <v>344.4</v>
      </c>
      <c r="M237" s="12">
        <f t="shared" si="58"/>
        <v>851.99999999999989</v>
      </c>
      <c r="N237" s="12">
        <f t="shared" si="59"/>
        <v>138</v>
      </c>
      <c r="O237" s="12">
        <f t="shared" si="60"/>
        <v>364.8</v>
      </c>
      <c r="P237" s="12">
        <f t="shared" si="61"/>
        <v>850.80000000000007</v>
      </c>
      <c r="Q237" s="12"/>
      <c r="R237" s="12">
        <f t="shared" si="62"/>
        <v>2550</v>
      </c>
      <c r="S237" s="12"/>
      <c r="T237" s="12">
        <f t="shared" si="63"/>
        <v>709.2</v>
      </c>
      <c r="U237" s="12">
        <f t="shared" si="64"/>
        <v>1840.8</v>
      </c>
      <c r="V237" s="12">
        <f t="shared" si="65"/>
        <v>11290.8</v>
      </c>
      <c r="W237" s="58"/>
    </row>
    <row r="238" spans="1:23" s="6" customFormat="1" x14ac:dyDescent="0.2">
      <c r="A238" s="15">
        <f t="shared" si="66"/>
        <v>219</v>
      </c>
      <c r="B238" s="21" t="s">
        <v>5</v>
      </c>
      <c r="C238" s="13" t="s">
        <v>592</v>
      </c>
      <c r="D238" s="13" t="s">
        <v>4</v>
      </c>
      <c r="E238" s="13" t="s">
        <v>3</v>
      </c>
      <c r="F238" s="13" t="s">
        <v>6</v>
      </c>
      <c r="G238" s="52">
        <v>45536</v>
      </c>
      <c r="H238" s="52">
        <v>45657</v>
      </c>
      <c r="I238" s="12">
        <v>12000</v>
      </c>
      <c r="J238" s="12">
        <v>0</v>
      </c>
      <c r="K238" s="12"/>
      <c r="L238" s="12">
        <f t="shared" si="57"/>
        <v>344.4</v>
      </c>
      <c r="M238" s="12">
        <f t="shared" si="58"/>
        <v>851.99999999999989</v>
      </c>
      <c r="N238" s="12">
        <f t="shared" si="59"/>
        <v>138</v>
      </c>
      <c r="O238" s="12">
        <f t="shared" si="60"/>
        <v>364.8</v>
      </c>
      <c r="P238" s="12">
        <f t="shared" si="61"/>
        <v>850.80000000000007</v>
      </c>
      <c r="Q238" s="12"/>
      <c r="R238" s="12">
        <f t="shared" si="62"/>
        <v>2550</v>
      </c>
      <c r="S238" s="12"/>
      <c r="T238" s="12">
        <f t="shared" si="63"/>
        <v>709.2</v>
      </c>
      <c r="U238" s="12">
        <f t="shared" si="64"/>
        <v>1840.8</v>
      </c>
      <c r="V238" s="12">
        <f t="shared" si="65"/>
        <v>11290.8</v>
      </c>
      <c r="W238" s="58"/>
    </row>
    <row r="239" spans="1:23" s="6" customFormat="1" x14ac:dyDescent="0.2">
      <c r="A239" s="15">
        <f t="shared" si="66"/>
        <v>220</v>
      </c>
      <c r="B239" s="21" t="s">
        <v>5</v>
      </c>
      <c r="C239" s="13" t="s">
        <v>637</v>
      </c>
      <c r="D239" s="13" t="s">
        <v>4</v>
      </c>
      <c r="E239" s="13" t="s">
        <v>3</v>
      </c>
      <c r="F239" s="13" t="s">
        <v>6</v>
      </c>
      <c r="G239" s="52">
        <v>45536</v>
      </c>
      <c r="H239" s="52">
        <v>45657</v>
      </c>
      <c r="I239" s="12">
        <v>12000</v>
      </c>
      <c r="J239" s="12">
        <v>0</v>
      </c>
      <c r="K239" s="12"/>
      <c r="L239" s="12">
        <f t="shared" si="57"/>
        <v>344.4</v>
      </c>
      <c r="M239" s="12">
        <f t="shared" si="58"/>
        <v>851.99999999999989</v>
      </c>
      <c r="N239" s="12">
        <f t="shared" si="59"/>
        <v>138</v>
      </c>
      <c r="O239" s="12">
        <f t="shared" si="60"/>
        <v>364.8</v>
      </c>
      <c r="P239" s="12">
        <f t="shared" si="61"/>
        <v>850.80000000000007</v>
      </c>
      <c r="Q239" s="12"/>
      <c r="R239" s="12">
        <f t="shared" si="62"/>
        <v>2550</v>
      </c>
      <c r="S239" s="12"/>
      <c r="T239" s="12">
        <f t="shared" si="63"/>
        <v>709.2</v>
      </c>
      <c r="U239" s="12">
        <f t="shared" si="64"/>
        <v>1840.8</v>
      </c>
      <c r="V239" s="12">
        <f t="shared" si="65"/>
        <v>11290.8</v>
      </c>
      <c r="W239" s="58"/>
    </row>
    <row r="240" spans="1:23" s="6" customFormat="1" x14ac:dyDescent="0.2">
      <c r="A240" s="15">
        <f t="shared" si="66"/>
        <v>221</v>
      </c>
      <c r="B240" s="21" t="s">
        <v>5</v>
      </c>
      <c r="C240" s="13" t="s">
        <v>616</v>
      </c>
      <c r="D240" s="13" t="s">
        <v>4</v>
      </c>
      <c r="E240" s="13" t="s">
        <v>3</v>
      </c>
      <c r="F240" s="13" t="s">
        <v>2</v>
      </c>
      <c r="G240" s="52">
        <v>45536</v>
      </c>
      <c r="H240" s="52">
        <v>45657</v>
      </c>
      <c r="I240" s="12">
        <v>17600</v>
      </c>
      <c r="J240" s="12">
        <v>0</v>
      </c>
      <c r="K240" s="12"/>
      <c r="L240" s="12">
        <f t="shared" ref="L240:L245" si="67">I240*2.87%</f>
        <v>505.12</v>
      </c>
      <c r="M240" s="12">
        <f t="shared" ref="M240:M245" si="68">I240*7.1%</f>
        <v>1249.5999999999999</v>
      </c>
      <c r="N240" s="12">
        <f t="shared" ref="N240:N245" si="69">I240*1.15%</f>
        <v>202.4</v>
      </c>
      <c r="O240" s="12">
        <f t="shared" ref="O240:O245" si="70">I240*3.04%</f>
        <v>535.04</v>
      </c>
      <c r="P240" s="12">
        <f t="shared" ref="P240:P245" si="71">I240*7.09%</f>
        <v>1247.8400000000001</v>
      </c>
      <c r="Q240" s="12"/>
      <c r="R240" s="12">
        <f t="shared" ref="R240:R245" si="72">L240+M240+N240+O240+P240</f>
        <v>3740</v>
      </c>
      <c r="S240" s="12"/>
      <c r="T240" s="12">
        <f t="shared" ref="T240:T271" si="73">+L240+O240+Q240+S240+J240+K240</f>
        <v>1040.1599999999999</v>
      </c>
      <c r="U240" s="12">
        <f t="shared" ref="U240:U245" si="74">+P240+N240+M240</f>
        <v>2699.84</v>
      </c>
      <c r="V240" s="12">
        <f t="shared" ref="V240:V245" si="75">+I240-T240</f>
        <v>16559.84</v>
      </c>
      <c r="W240" s="58"/>
    </row>
    <row r="241" spans="1:25" s="6" customFormat="1" ht="15" customHeight="1" x14ac:dyDescent="0.2">
      <c r="A241" s="15">
        <f t="shared" si="66"/>
        <v>222</v>
      </c>
      <c r="B241" s="21" t="s">
        <v>5</v>
      </c>
      <c r="C241" s="13" t="s">
        <v>608</v>
      </c>
      <c r="D241" s="13" t="s">
        <v>4</v>
      </c>
      <c r="E241" s="13" t="s">
        <v>3</v>
      </c>
      <c r="F241" s="13" t="s">
        <v>6</v>
      </c>
      <c r="G241" s="52">
        <v>45536</v>
      </c>
      <c r="H241" s="52">
        <v>45657</v>
      </c>
      <c r="I241" s="12">
        <v>51000</v>
      </c>
      <c r="J241" s="12">
        <v>1995.14</v>
      </c>
      <c r="K241" s="12"/>
      <c r="L241" s="12">
        <f t="shared" si="67"/>
        <v>1463.7</v>
      </c>
      <c r="M241" s="12">
        <f t="shared" si="68"/>
        <v>3620.9999999999995</v>
      </c>
      <c r="N241" s="12">
        <f t="shared" si="69"/>
        <v>586.5</v>
      </c>
      <c r="O241" s="12">
        <f t="shared" si="70"/>
        <v>1550.4</v>
      </c>
      <c r="P241" s="12">
        <f t="shared" si="71"/>
        <v>3615.9</v>
      </c>
      <c r="Q241" s="12"/>
      <c r="R241" s="12">
        <f t="shared" si="72"/>
        <v>10837.5</v>
      </c>
      <c r="S241" s="12"/>
      <c r="T241" s="12">
        <f t="shared" si="73"/>
        <v>5009.2400000000007</v>
      </c>
      <c r="U241" s="12">
        <f t="shared" si="74"/>
        <v>7823.4</v>
      </c>
      <c r="V241" s="12">
        <f t="shared" si="75"/>
        <v>45990.76</v>
      </c>
      <c r="W241" s="58"/>
    </row>
    <row r="242" spans="1:25" s="6" customFormat="1" x14ac:dyDescent="0.2">
      <c r="A242" s="15">
        <f t="shared" si="66"/>
        <v>223</v>
      </c>
      <c r="B242" s="21" t="s">
        <v>5</v>
      </c>
      <c r="C242" s="13" t="s">
        <v>607</v>
      </c>
      <c r="D242" s="13" t="s">
        <v>4</v>
      </c>
      <c r="E242" s="13" t="s">
        <v>3</v>
      </c>
      <c r="F242" s="13" t="s">
        <v>2</v>
      </c>
      <c r="G242" s="52">
        <v>45536</v>
      </c>
      <c r="H242" s="52">
        <v>45657</v>
      </c>
      <c r="I242" s="12">
        <v>33000</v>
      </c>
      <c r="J242" s="12">
        <v>0</v>
      </c>
      <c r="K242" s="12"/>
      <c r="L242" s="12">
        <f t="shared" si="67"/>
        <v>947.1</v>
      </c>
      <c r="M242" s="12">
        <f t="shared" si="68"/>
        <v>2343</v>
      </c>
      <c r="N242" s="12">
        <f t="shared" si="69"/>
        <v>379.5</v>
      </c>
      <c r="O242" s="12">
        <f t="shared" si="70"/>
        <v>1003.2</v>
      </c>
      <c r="P242" s="12">
        <f t="shared" si="71"/>
        <v>2339.7000000000003</v>
      </c>
      <c r="Q242" s="12"/>
      <c r="R242" s="12">
        <f t="shared" si="72"/>
        <v>7012.5</v>
      </c>
      <c r="S242" s="12"/>
      <c r="T242" s="12">
        <f t="shared" si="73"/>
        <v>1950.3000000000002</v>
      </c>
      <c r="U242" s="12">
        <f t="shared" si="74"/>
        <v>5062.2000000000007</v>
      </c>
      <c r="V242" s="12">
        <f t="shared" si="75"/>
        <v>31049.7</v>
      </c>
      <c r="W242" s="58"/>
    </row>
    <row r="243" spans="1:25" s="6" customFormat="1" x14ac:dyDescent="0.2">
      <c r="A243" s="15">
        <f t="shared" si="66"/>
        <v>224</v>
      </c>
      <c r="B243" s="21" t="s">
        <v>5</v>
      </c>
      <c r="C243" s="13" t="s">
        <v>635</v>
      </c>
      <c r="D243" s="13" t="s">
        <v>4</v>
      </c>
      <c r="E243" s="13" t="s">
        <v>3</v>
      </c>
      <c r="F243" s="13" t="s">
        <v>2</v>
      </c>
      <c r="G243" s="52">
        <v>45536</v>
      </c>
      <c r="H243" s="52">
        <v>45657</v>
      </c>
      <c r="I243" s="12">
        <v>33000</v>
      </c>
      <c r="J243" s="12">
        <v>0</v>
      </c>
      <c r="K243" s="12"/>
      <c r="L243" s="12">
        <f t="shared" si="67"/>
        <v>947.1</v>
      </c>
      <c r="M243" s="12">
        <f t="shared" si="68"/>
        <v>2343</v>
      </c>
      <c r="N243" s="12">
        <f t="shared" si="69"/>
        <v>379.5</v>
      </c>
      <c r="O243" s="12">
        <f t="shared" si="70"/>
        <v>1003.2</v>
      </c>
      <c r="P243" s="12">
        <f t="shared" si="71"/>
        <v>2339.7000000000003</v>
      </c>
      <c r="Q243" s="12"/>
      <c r="R243" s="12">
        <f t="shared" si="72"/>
        <v>7012.5</v>
      </c>
      <c r="S243" s="12"/>
      <c r="T243" s="12">
        <f t="shared" si="73"/>
        <v>1950.3000000000002</v>
      </c>
      <c r="U243" s="12">
        <f t="shared" si="74"/>
        <v>5062.2000000000007</v>
      </c>
      <c r="V243" s="12">
        <f t="shared" si="75"/>
        <v>31049.7</v>
      </c>
      <c r="W243" s="58"/>
    </row>
    <row r="244" spans="1:25" s="6" customFormat="1" ht="12" customHeight="1" x14ac:dyDescent="0.2">
      <c r="A244" s="15">
        <f t="shared" si="66"/>
        <v>225</v>
      </c>
      <c r="B244" s="21" t="s">
        <v>5</v>
      </c>
      <c r="C244" s="13" t="s">
        <v>623</v>
      </c>
      <c r="D244" s="13" t="s">
        <v>4</v>
      </c>
      <c r="E244" s="13" t="s">
        <v>3</v>
      </c>
      <c r="F244" s="13" t="s">
        <v>6</v>
      </c>
      <c r="G244" s="52">
        <v>45536</v>
      </c>
      <c r="H244" s="52">
        <v>45657</v>
      </c>
      <c r="I244" s="12">
        <v>60000</v>
      </c>
      <c r="J244" s="12">
        <v>3486.68</v>
      </c>
      <c r="K244" s="12"/>
      <c r="L244" s="12">
        <f t="shared" si="67"/>
        <v>1722</v>
      </c>
      <c r="M244" s="12">
        <f t="shared" si="68"/>
        <v>4260</v>
      </c>
      <c r="N244" s="12">
        <f t="shared" si="69"/>
        <v>690</v>
      </c>
      <c r="O244" s="12">
        <f t="shared" si="70"/>
        <v>1824</v>
      </c>
      <c r="P244" s="12">
        <f t="shared" si="71"/>
        <v>4254</v>
      </c>
      <c r="Q244" s="12"/>
      <c r="R244" s="12">
        <f t="shared" si="72"/>
        <v>12750</v>
      </c>
      <c r="S244" s="12"/>
      <c r="T244" s="12">
        <f t="shared" si="73"/>
        <v>7032.68</v>
      </c>
      <c r="U244" s="12">
        <f t="shared" si="74"/>
        <v>9204</v>
      </c>
      <c r="V244" s="12">
        <f t="shared" si="75"/>
        <v>52967.32</v>
      </c>
      <c r="W244" s="58"/>
    </row>
    <row r="245" spans="1:25" s="6" customFormat="1" x14ac:dyDescent="0.2">
      <c r="A245" s="15">
        <f t="shared" si="66"/>
        <v>226</v>
      </c>
      <c r="B245" s="21" t="s">
        <v>5</v>
      </c>
      <c r="C245" s="13" t="s">
        <v>605</v>
      </c>
      <c r="D245" s="13" t="s">
        <v>4</v>
      </c>
      <c r="E245" s="13" t="s">
        <v>3</v>
      </c>
      <c r="F245" s="13" t="s">
        <v>2</v>
      </c>
      <c r="G245" s="52">
        <v>45536</v>
      </c>
      <c r="H245" s="52">
        <v>45657</v>
      </c>
      <c r="I245" s="12">
        <v>36000</v>
      </c>
      <c r="J245" s="12">
        <v>0</v>
      </c>
      <c r="K245" s="12"/>
      <c r="L245" s="12">
        <f t="shared" si="67"/>
        <v>1033.2</v>
      </c>
      <c r="M245" s="12">
        <f t="shared" si="68"/>
        <v>2555.9999999999995</v>
      </c>
      <c r="N245" s="12">
        <f t="shared" si="69"/>
        <v>414</v>
      </c>
      <c r="O245" s="12">
        <f t="shared" si="70"/>
        <v>1094.4000000000001</v>
      </c>
      <c r="P245" s="12">
        <f t="shared" si="71"/>
        <v>2552.4</v>
      </c>
      <c r="Q245" s="12"/>
      <c r="R245" s="12">
        <f t="shared" si="72"/>
        <v>7650</v>
      </c>
      <c r="S245" s="12"/>
      <c r="T245" s="12">
        <f t="shared" si="73"/>
        <v>2127.6000000000004</v>
      </c>
      <c r="U245" s="12">
        <f t="shared" si="74"/>
        <v>5522.4</v>
      </c>
      <c r="V245" s="12">
        <f t="shared" si="75"/>
        <v>33872.400000000001</v>
      </c>
      <c r="W245" s="58"/>
    </row>
    <row r="246" spans="1:25" s="6" customFormat="1" ht="12.75" customHeight="1" x14ac:dyDescent="0.2">
      <c r="A246" s="18"/>
      <c r="B246" s="19" t="s">
        <v>209</v>
      </c>
      <c r="C246" s="18"/>
      <c r="D246" s="62"/>
      <c r="E246" s="18"/>
      <c r="F246" s="18"/>
      <c r="G246" s="53"/>
      <c r="H246" s="53"/>
      <c r="I246" s="17"/>
      <c r="J246" s="17"/>
      <c r="K246" s="17"/>
      <c r="L246" s="16"/>
      <c r="M246" s="16"/>
      <c r="N246" s="16"/>
      <c r="O246" s="16"/>
      <c r="P246" s="16"/>
      <c r="Q246" s="17"/>
      <c r="R246" s="16"/>
      <c r="S246" s="17"/>
      <c r="T246" s="16"/>
      <c r="U246" s="16"/>
      <c r="V246" s="16"/>
      <c r="W246" s="58"/>
    </row>
    <row r="247" spans="1:25" x14ac:dyDescent="0.2">
      <c r="A247" s="15">
        <f>1+A245</f>
        <v>227</v>
      </c>
      <c r="B247" s="14" t="s">
        <v>5</v>
      </c>
      <c r="C247" s="13" t="s">
        <v>198</v>
      </c>
      <c r="D247" s="13" t="s">
        <v>4</v>
      </c>
      <c r="E247" s="13" t="s">
        <v>3</v>
      </c>
      <c r="F247" s="13" t="s">
        <v>6</v>
      </c>
      <c r="G247" s="52">
        <v>45536</v>
      </c>
      <c r="H247" s="52">
        <v>45657</v>
      </c>
      <c r="I247" s="12">
        <v>24000</v>
      </c>
      <c r="J247" s="12">
        <v>0</v>
      </c>
      <c r="K247" s="12">
        <v>0</v>
      </c>
      <c r="L247" s="12">
        <f t="shared" ref="L247:L278" si="76">I247*2.87%</f>
        <v>688.8</v>
      </c>
      <c r="M247" s="12">
        <f t="shared" ref="M247:M278" si="77">I247*7.1%</f>
        <v>1703.9999999999998</v>
      </c>
      <c r="N247" s="12">
        <f t="shared" ref="N247:N278" si="78">I247*1.15%</f>
        <v>276</v>
      </c>
      <c r="O247" s="12">
        <f t="shared" ref="O247:O278" si="79">I247*3.04%</f>
        <v>729.6</v>
      </c>
      <c r="P247" s="12">
        <f t="shared" ref="P247:P278" si="80">I247*7.09%</f>
        <v>1701.6000000000001</v>
      </c>
      <c r="Q247" s="12">
        <v>1715.46</v>
      </c>
      <c r="R247" s="12">
        <f t="shared" ref="R247:R278" si="81">L247+M247+N247+O247+P247</f>
        <v>5100</v>
      </c>
      <c r="S247" s="12">
        <v>0</v>
      </c>
      <c r="T247" s="12">
        <f t="shared" ref="T247:T278" si="82">+L247+O247+Q247+S247+J247+K247</f>
        <v>3133.86</v>
      </c>
      <c r="U247" s="12">
        <f t="shared" ref="U247:U278" si="83">+P247+N247+M247</f>
        <v>3681.6</v>
      </c>
      <c r="V247" s="12">
        <f t="shared" ref="V247:V278" si="84">+I247-T247</f>
        <v>20866.14</v>
      </c>
      <c r="W247" s="58"/>
    </row>
    <row r="248" spans="1:25" s="6" customFormat="1" ht="12" customHeight="1" x14ac:dyDescent="0.2">
      <c r="A248" s="15">
        <f t="shared" si="66"/>
        <v>228</v>
      </c>
      <c r="B248" s="14" t="s">
        <v>63</v>
      </c>
      <c r="C248" s="13" t="s">
        <v>207</v>
      </c>
      <c r="D248" s="13" t="s">
        <v>206</v>
      </c>
      <c r="E248" s="13" t="s">
        <v>3</v>
      </c>
      <c r="F248" s="13" t="s">
        <v>6</v>
      </c>
      <c r="G248" s="52">
        <v>45536</v>
      </c>
      <c r="H248" s="52">
        <v>45689</v>
      </c>
      <c r="I248" s="12">
        <v>55000</v>
      </c>
      <c r="J248" s="12">
        <v>2559.6799999999998</v>
      </c>
      <c r="K248" s="12"/>
      <c r="L248" s="12">
        <f t="shared" si="76"/>
        <v>1578.5</v>
      </c>
      <c r="M248" s="12">
        <f t="shared" si="77"/>
        <v>3904.9999999999995</v>
      </c>
      <c r="N248" s="12">
        <f t="shared" si="78"/>
        <v>632.5</v>
      </c>
      <c r="O248" s="12">
        <f t="shared" si="79"/>
        <v>1672</v>
      </c>
      <c r="P248" s="12">
        <f t="shared" si="80"/>
        <v>3899.5000000000005</v>
      </c>
      <c r="Q248" s="12"/>
      <c r="R248" s="12">
        <f t="shared" si="81"/>
        <v>11687.5</v>
      </c>
      <c r="S248" s="12">
        <v>9209.36</v>
      </c>
      <c r="T248" s="12">
        <f t="shared" si="82"/>
        <v>15019.54</v>
      </c>
      <c r="U248" s="12">
        <f t="shared" si="83"/>
        <v>8437</v>
      </c>
      <c r="V248" s="12">
        <f t="shared" si="84"/>
        <v>39980.46</v>
      </c>
      <c r="W248" s="58"/>
    </row>
    <row r="249" spans="1:25" s="7" customFormat="1" x14ac:dyDescent="0.2">
      <c r="A249" s="15">
        <f t="shared" si="66"/>
        <v>229</v>
      </c>
      <c r="B249" s="42" t="s">
        <v>504</v>
      </c>
      <c r="C249" s="48" t="s">
        <v>138</v>
      </c>
      <c r="D249" s="48" t="s">
        <v>4</v>
      </c>
      <c r="E249" s="13" t="s">
        <v>3</v>
      </c>
      <c r="F249" s="13" t="s">
        <v>2</v>
      </c>
      <c r="G249" s="52">
        <v>45536</v>
      </c>
      <c r="H249" s="52">
        <v>45657</v>
      </c>
      <c r="I249" s="12">
        <v>51000</v>
      </c>
      <c r="J249" s="12">
        <v>1995.14</v>
      </c>
      <c r="K249" s="12"/>
      <c r="L249" s="12">
        <f t="shared" si="76"/>
        <v>1463.7</v>
      </c>
      <c r="M249" s="12">
        <f t="shared" si="77"/>
        <v>3620.9999999999995</v>
      </c>
      <c r="N249" s="12">
        <f t="shared" si="78"/>
        <v>586.5</v>
      </c>
      <c r="O249" s="12">
        <f t="shared" si="79"/>
        <v>1550.4</v>
      </c>
      <c r="P249" s="12">
        <f t="shared" si="80"/>
        <v>3615.9</v>
      </c>
      <c r="Q249" s="12"/>
      <c r="R249" s="12">
        <f t="shared" si="81"/>
        <v>10837.5</v>
      </c>
      <c r="S249" s="12"/>
      <c r="T249" s="12">
        <f t="shared" si="82"/>
        <v>5009.2400000000007</v>
      </c>
      <c r="U249" s="12">
        <f t="shared" si="83"/>
        <v>7823.4</v>
      </c>
      <c r="V249" s="12">
        <f t="shared" si="84"/>
        <v>45990.76</v>
      </c>
      <c r="W249" s="58"/>
    </row>
    <row r="250" spans="1:25" s="7" customFormat="1" x14ac:dyDescent="0.2">
      <c r="A250" s="15">
        <f t="shared" si="66"/>
        <v>230</v>
      </c>
      <c r="B250" s="42" t="s">
        <v>5</v>
      </c>
      <c r="C250" s="13" t="s">
        <v>197</v>
      </c>
      <c r="D250" s="13" t="s">
        <v>4</v>
      </c>
      <c r="E250" s="13" t="s">
        <v>3</v>
      </c>
      <c r="F250" s="13" t="s">
        <v>6</v>
      </c>
      <c r="G250" s="52">
        <v>45536</v>
      </c>
      <c r="H250" s="52">
        <v>45657</v>
      </c>
      <c r="I250" s="12">
        <v>45000</v>
      </c>
      <c r="J250" s="12">
        <v>1148.33</v>
      </c>
      <c r="K250" s="12">
        <v>0</v>
      </c>
      <c r="L250" s="12">
        <f t="shared" si="76"/>
        <v>1291.5</v>
      </c>
      <c r="M250" s="12">
        <f t="shared" si="77"/>
        <v>3194.9999999999995</v>
      </c>
      <c r="N250" s="12">
        <f t="shared" si="78"/>
        <v>517.5</v>
      </c>
      <c r="O250" s="12">
        <f t="shared" si="79"/>
        <v>1368</v>
      </c>
      <c r="P250" s="12">
        <f t="shared" si="80"/>
        <v>3190.5</v>
      </c>
      <c r="Q250" s="12"/>
      <c r="R250" s="12">
        <f t="shared" si="81"/>
        <v>9562.5</v>
      </c>
      <c r="S250" s="12">
        <v>0</v>
      </c>
      <c r="T250" s="12">
        <f t="shared" si="82"/>
        <v>3807.83</v>
      </c>
      <c r="U250" s="12">
        <f t="shared" si="83"/>
        <v>6903</v>
      </c>
      <c r="V250" s="12">
        <f t="shared" si="84"/>
        <v>41192.17</v>
      </c>
      <c r="W250" s="58"/>
    </row>
    <row r="251" spans="1:25" s="7" customFormat="1" x14ac:dyDescent="0.2">
      <c r="A251" s="15">
        <f t="shared" si="66"/>
        <v>231</v>
      </c>
      <c r="B251" s="42" t="s">
        <v>5</v>
      </c>
      <c r="C251" s="13" t="s">
        <v>169</v>
      </c>
      <c r="D251" s="13" t="s">
        <v>4</v>
      </c>
      <c r="E251" s="13" t="s">
        <v>3</v>
      </c>
      <c r="F251" s="13" t="s">
        <v>6</v>
      </c>
      <c r="G251" s="52">
        <v>45536</v>
      </c>
      <c r="H251" s="52">
        <v>45657</v>
      </c>
      <c r="I251" s="12">
        <v>79200</v>
      </c>
      <c r="J251" s="12">
        <v>7212.69</v>
      </c>
      <c r="K251" s="12">
        <v>0</v>
      </c>
      <c r="L251" s="12">
        <f t="shared" si="76"/>
        <v>2273.04</v>
      </c>
      <c r="M251" s="12">
        <f t="shared" si="77"/>
        <v>5623.2</v>
      </c>
      <c r="N251" s="12">
        <f t="shared" si="78"/>
        <v>910.8</v>
      </c>
      <c r="O251" s="12">
        <f t="shared" si="79"/>
        <v>2407.6799999999998</v>
      </c>
      <c r="P251" s="12">
        <f t="shared" si="80"/>
        <v>5615.2800000000007</v>
      </c>
      <c r="Q251" s="12"/>
      <c r="R251" s="12">
        <f t="shared" si="81"/>
        <v>16830</v>
      </c>
      <c r="S251" s="12">
        <v>0</v>
      </c>
      <c r="T251" s="12">
        <f t="shared" si="82"/>
        <v>11893.41</v>
      </c>
      <c r="U251" s="12">
        <f t="shared" si="83"/>
        <v>12149.28</v>
      </c>
      <c r="V251" s="12">
        <f t="shared" si="84"/>
        <v>67306.59</v>
      </c>
      <c r="W251" s="58"/>
    </row>
    <row r="252" spans="1:25" s="6" customFormat="1" ht="12" customHeight="1" x14ac:dyDescent="0.2">
      <c r="A252" s="15">
        <f t="shared" si="66"/>
        <v>232</v>
      </c>
      <c r="B252" s="14" t="s">
        <v>5</v>
      </c>
      <c r="C252" s="13" t="s">
        <v>172</v>
      </c>
      <c r="D252" s="13" t="s">
        <v>4</v>
      </c>
      <c r="E252" s="13" t="s">
        <v>3</v>
      </c>
      <c r="F252" s="13" t="s">
        <v>6</v>
      </c>
      <c r="G252" s="52">
        <v>45536</v>
      </c>
      <c r="H252" s="52">
        <v>45657</v>
      </c>
      <c r="I252" s="12">
        <v>120000</v>
      </c>
      <c r="J252" s="12">
        <v>0</v>
      </c>
      <c r="K252" s="12">
        <v>0</v>
      </c>
      <c r="L252" s="12">
        <f t="shared" si="76"/>
        <v>3444</v>
      </c>
      <c r="M252" s="12">
        <f t="shared" si="77"/>
        <v>8520</v>
      </c>
      <c r="N252" s="12">
        <f t="shared" si="78"/>
        <v>1380</v>
      </c>
      <c r="O252" s="12">
        <f t="shared" si="79"/>
        <v>3648</v>
      </c>
      <c r="P252" s="12">
        <f t="shared" si="80"/>
        <v>8508</v>
      </c>
      <c r="Q252" s="12"/>
      <c r="R252" s="12">
        <f t="shared" si="81"/>
        <v>25500</v>
      </c>
      <c r="S252" s="12">
        <v>0</v>
      </c>
      <c r="T252" s="12">
        <f t="shared" si="82"/>
        <v>7092</v>
      </c>
      <c r="U252" s="12">
        <f t="shared" si="83"/>
        <v>18408</v>
      </c>
      <c r="V252" s="12">
        <f t="shared" si="84"/>
        <v>112908</v>
      </c>
      <c r="W252" s="58"/>
    </row>
    <row r="253" spans="1:25" s="7" customFormat="1" x14ac:dyDescent="0.2">
      <c r="A253" s="15">
        <f t="shared" si="66"/>
        <v>233</v>
      </c>
      <c r="B253" s="42" t="s">
        <v>5</v>
      </c>
      <c r="C253" s="13" t="s">
        <v>159</v>
      </c>
      <c r="D253" s="13" t="s">
        <v>4</v>
      </c>
      <c r="E253" s="13" t="s">
        <v>3</v>
      </c>
      <c r="F253" s="13" t="s">
        <v>2</v>
      </c>
      <c r="G253" s="52">
        <v>45536</v>
      </c>
      <c r="H253" s="52">
        <v>45657</v>
      </c>
      <c r="I253" s="12">
        <v>60000</v>
      </c>
      <c r="J253" s="12">
        <v>3486.68</v>
      </c>
      <c r="K253" s="12">
        <v>0</v>
      </c>
      <c r="L253" s="12">
        <f t="shared" si="76"/>
        <v>1722</v>
      </c>
      <c r="M253" s="12">
        <f t="shared" si="77"/>
        <v>4260</v>
      </c>
      <c r="N253" s="12">
        <f t="shared" si="78"/>
        <v>690</v>
      </c>
      <c r="O253" s="12">
        <f t="shared" si="79"/>
        <v>1824</v>
      </c>
      <c r="P253" s="12">
        <f t="shared" si="80"/>
        <v>4254</v>
      </c>
      <c r="Q253" s="12"/>
      <c r="R253" s="12">
        <f t="shared" si="81"/>
        <v>12750</v>
      </c>
      <c r="S253" s="12">
        <v>0</v>
      </c>
      <c r="T253" s="12">
        <f t="shared" si="82"/>
        <v>7032.68</v>
      </c>
      <c r="U253" s="12">
        <f t="shared" si="83"/>
        <v>9204</v>
      </c>
      <c r="V253" s="12">
        <f t="shared" si="84"/>
        <v>52967.32</v>
      </c>
      <c r="W253" s="58"/>
    </row>
    <row r="254" spans="1:25" s="7" customFormat="1" x14ac:dyDescent="0.2">
      <c r="A254" s="15">
        <f t="shared" si="66"/>
        <v>234</v>
      </c>
      <c r="B254" s="42" t="s">
        <v>60</v>
      </c>
      <c r="C254" s="13" t="s">
        <v>200</v>
      </c>
      <c r="D254" s="13" t="s">
        <v>279</v>
      </c>
      <c r="E254" s="13" t="s">
        <v>3</v>
      </c>
      <c r="F254" s="13" t="s">
        <v>2</v>
      </c>
      <c r="G254" s="52">
        <v>45536</v>
      </c>
      <c r="H254" s="52">
        <v>45689</v>
      </c>
      <c r="I254" s="12">
        <v>55000</v>
      </c>
      <c r="J254" s="12">
        <v>2559.6799999999998</v>
      </c>
      <c r="K254" s="12">
        <v>0</v>
      </c>
      <c r="L254" s="12">
        <f t="shared" si="76"/>
        <v>1578.5</v>
      </c>
      <c r="M254" s="12">
        <f t="shared" si="77"/>
        <v>3904.9999999999995</v>
      </c>
      <c r="N254" s="12">
        <f t="shared" si="78"/>
        <v>632.5</v>
      </c>
      <c r="O254" s="12">
        <f t="shared" si="79"/>
        <v>1672</v>
      </c>
      <c r="P254" s="12">
        <f t="shared" si="80"/>
        <v>3899.5000000000005</v>
      </c>
      <c r="Q254" s="12"/>
      <c r="R254" s="12">
        <f t="shared" si="81"/>
        <v>11687.5</v>
      </c>
      <c r="S254" s="12">
        <v>0</v>
      </c>
      <c r="T254" s="12">
        <f t="shared" si="82"/>
        <v>5810.18</v>
      </c>
      <c r="U254" s="12">
        <f t="shared" si="83"/>
        <v>8437</v>
      </c>
      <c r="V254" s="12">
        <f t="shared" si="84"/>
        <v>49189.82</v>
      </c>
      <c r="W254" s="58"/>
      <c r="Y254" s="61"/>
    </row>
    <row r="255" spans="1:25" s="7" customFormat="1" x14ac:dyDescent="0.2">
      <c r="A255" s="15">
        <f t="shared" si="66"/>
        <v>235</v>
      </c>
      <c r="B255" s="42" t="s">
        <v>5</v>
      </c>
      <c r="C255" s="13" t="s">
        <v>196</v>
      </c>
      <c r="D255" s="10" t="s">
        <v>4</v>
      </c>
      <c r="E255" s="13" t="s">
        <v>3</v>
      </c>
      <c r="F255" s="13" t="s">
        <v>2</v>
      </c>
      <c r="G255" s="52">
        <v>45536</v>
      </c>
      <c r="H255" s="52">
        <v>45657</v>
      </c>
      <c r="I255" s="12">
        <v>9000</v>
      </c>
      <c r="J255" s="12">
        <v>0</v>
      </c>
      <c r="K255" s="12">
        <v>0</v>
      </c>
      <c r="L255" s="12">
        <f t="shared" si="76"/>
        <v>258.3</v>
      </c>
      <c r="M255" s="12">
        <f t="shared" si="77"/>
        <v>638.99999999999989</v>
      </c>
      <c r="N255" s="12">
        <f t="shared" si="78"/>
        <v>103.5</v>
      </c>
      <c r="O255" s="12">
        <f t="shared" si="79"/>
        <v>273.60000000000002</v>
      </c>
      <c r="P255" s="12">
        <f t="shared" si="80"/>
        <v>638.1</v>
      </c>
      <c r="Q255" s="12"/>
      <c r="R255" s="12">
        <f t="shared" si="81"/>
        <v>1912.5</v>
      </c>
      <c r="S255" s="12">
        <v>0</v>
      </c>
      <c r="T255" s="12">
        <f t="shared" si="82"/>
        <v>531.90000000000009</v>
      </c>
      <c r="U255" s="12">
        <f t="shared" si="83"/>
        <v>1380.6</v>
      </c>
      <c r="V255" s="12">
        <f t="shared" si="84"/>
        <v>8468.1</v>
      </c>
      <c r="W255" s="58"/>
    </row>
    <row r="256" spans="1:25" s="7" customFormat="1" x14ac:dyDescent="0.2">
      <c r="A256" s="15">
        <f t="shared" si="66"/>
        <v>236</v>
      </c>
      <c r="B256" s="42" t="s">
        <v>5</v>
      </c>
      <c r="C256" s="13" t="s">
        <v>195</v>
      </c>
      <c r="D256" s="13" t="s">
        <v>4</v>
      </c>
      <c r="E256" s="13" t="s">
        <v>3</v>
      </c>
      <c r="F256" s="13" t="s">
        <v>2</v>
      </c>
      <c r="G256" s="52">
        <v>45536</v>
      </c>
      <c r="H256" s="52">
        <v>45657</v>
      </c>
      <c r="I256" s="12">
        <v>52800</v>
      </c>
      <c r="J256" s="12">
        <v>2249.1799999999998</v>
      </c>
      <c r="K256" s="12">
        <v>0</v>
      </c>
      <c r="L256" s="12">
        <f t="shared" si="76"/>
        <v>1515.36</v>
      </c>
      <c r="M256" s="12">
        <f t="shared" si="77"/>
        <v>3748.7999999999997</v>
      </c>
      <c r="N256" s="12">
        <f t="shared" si="78"/>
        <v>607.20000000000005</v>
      </c>
      <c r="O256" s="12">
        <f t="shared" si="79"/>
        <v>1605.12</v>
      </c>
      <c r="P256" s="12">
        <f t="shared" si="80"/>
        <v>3743.5200000000004</v>
      </c>
      <c r="Q256" s="12"/>
      <c r="R256" s="12">
        <f t="shared" si="81"/>
        <v>11220</v>
      </c>
      <c r="S256" s="12">
        <v>0</v>
      </c>
      <c r="T256" s="12">
        <f t="shared" si="82"/>
        <v>5369.66</v>
      </c>
      <c r="U256" s="12">
        <f t="shared" si="83"/>
        <v>8099.52</v>
      </c>
      <c r="V256" s="12">
        <f t="shared" si="84"/>
        <v>47430.34</v>
      </c>
      <c r="W256" s="58"/>
    </row>
    <row r="257" spans="1:23" s="7" customFormat="1" x14ac:dyDescent="0.2">
      <c r="A257" s="15">
        <f t="shared" si="66"/>
        <v>237</v>
      </c>
      <c r="B257" s="42" t="s">
        <v>5</v>
      </c>
      <c r="C257" s="13" t="s">
        <v>148</v>
      </c>
      <c r="D257" s="13" t="s">
        <v>4</v>
      </c>
      <c r="E257" s="13" t="s">
        <v>3</v>
      </c>
      <c r="F257" s="13" t="s">
        <v>6</v>
      </c>
      <c r="G257" s="52">
        <v>45536</v>
      </c>
      <c r="H257" s="52">
        <v>45657</v>
      </c>
      <c r="I257" s="12">
        <v>14400</v>
      </c>
      <c r="J257" s="12">
        <v>0</v>
      </c>
      <c r="K257" s="12">
        <v>0</v>
      </c>
      <c r="L257" s="12">
        <f t="shared" si="76"/>
        <v>413.28</v>
      </c>
      <c r="M257" s="12">
        <f t="shared" si="77"/>
        <v>1022.3999999999999</v>
      </c>
      <c r="N257" s="12">
        <f t="shared" si="78"/>
        <v>165.6</v>
      </c>
      <c r="O257" s="12">
        <f t="shared" si="79"/>
        <v>437.76</v>
      </c>
      <c r="P257" s="12">
        <f t="shared" si="80"/>
        <v>1020.96</v>
      </c>
      <c r="Q257" s="12"/>
      <c r="R257" s="12">
        <f t="shared" si="81"/>
        <v>3060</v>
      </c>
      <c r="S257" s="12">
        <v>0</v>
      </c>
      <c r="T257" s="12">
        <f t="shared" si="82"/>
        <v>851.04</v>
      </c>
      <c r="U257" s="12">
        <f t="shared" si="83"/>
        <v>2208.96</v>
      </c>
      <c r="V257" s="12">
        <f t="shared" si="84"/>
        <v>13548.96</v>
      </c>
      <c r="W257" s="58"/>
    </row>
    <row r="258" spans="1:23" s="7" customFormat="1" x14ac:dyDescent="0.2">
      <c r="A258" s="15">
        <f t="shared" si="66"/>
        <v>238</v>
      </c>
      <c r="B258" s="42" t="s">
        <v>5</v>
      </c>
      <c r="C258" s="13" t="s">
        <v>514</v>
      </c>
      <c r="D258" s="13" t="s">
        <v>4</v>
      </c>
      <c r="E258" s="13" t="s">
        <v>3</v>
      </c>
      <c r="F258" s="13"/>
      <c r="G258" s="52">
        <v>45536</v>
      </c>
      <c r="H258" s="52">
        <v>45657</v>
      </c>
      <c r="I258" s="12">
        <v>12000</v>
      </c>
      <c r="J258" s="12">
        <v>0</v>
      </c>
      <c r="K258" s="12"/>
      <c r="L258" s="12">
        <f t="shared" si="76"/>
        <v>344.4</v>
      </c>
      <c r="M258" s="12">
        <f t="shared" si="77"/>
        <v>851.99999999999989</v>
      </c>
      <c r="N258" s="12">
        <f t="shared" si="78"/>
        <v>138</v>
      </c>
      <c r="O258" s="12">
        <f t="shared" si="79"/>
        <v>364.8</v>
      </c>
      <c r="P258" s="12">
        <f t="shared" si="80"/>
        <v>850.80000000000007</v>
      </c>
      <c r="Q258" s="12"/>
      <c r="R258" s="12">
        <f t="shared" si="81"/>
        <v>2550</v>
      </c>
      <c r="S258" s="12"/>
      <c r="T258" s="12">
        <f t="shared" si="82"/>
        <v>709.2</v>
      </c>
      <c r="U258" s="12">
        <f t="shared" si="83"/>
        <v>1840.8</v>
      </c>
      <c r="V258" s="12">
        <f t="shared" si="84"/>
        <v>11290.8</v>
      </c>
      <c r="W258" s="58"/>
    </row>
    <row r="259" spans="1:23" s="7" customFormat="1" x14ac:dyDescent="0.2">
      <c r="A259" s="15">
        <f t="shared" si="66"/>
        <v>239</v>
      </c>
      <c r="B259" s="42" t="s">
        <v>501</v>
      </c>
      <c r="C259" s="13" t="s">
        <v>499</v>
      </c>
      <c r="D259" s="13" t="s">
        <v>4</v>
      </c>
      <c r="E259" s="13" t="s">
        <v>3</v>
      </c>
      <c r="F259" s="13" t="s">
        <v>2</v>
      </c>
      <c r="G259" s="52">
        <v>45536</v>
      </c>
      <c r="H259" s="52">
        <v>45657</v>
      </c>
      <c r="I259" s="12">
        <v>12000</v>
      </c>
      <c r="J259" s="12">
        <v>0</v>
      </c>
      <c r="K259" s="12">
        <v>0</v>
      </c>
      <c r="L259" s="12">
        <f t="shared" si="76"/>
        <v>344.4</v>
      </c>
      <c r="M259" s="12">
        <f t="shared" si="77"/>
        <v>851.99999999999989</v>
      </c>
      <c r="N259" s="12">
        <f t="shared" si="78"/>
        <v>138</v>
      </c>
      <c r="O259" s="12">
        <f t="shared" si="79"/>
        <v>364.8</v>
      </c>
      <c r="P259" s="12">
        <f t="shared" si="80"/>
        <v>850.80000000000007</v>
      </c>
      <c r="Q259" s="12"/>
      <c r="R259" s="12">
        <f t="shared" si="81"/>
        <v>2550</v>
      </c>
      <c r="S259" s="12"/>
      <c r="T259" s="12">
        <f t="shared" si="82"/>
        <v>709.2</v>
      </c>
      <c r="U259" s="12">
        <f t="shared" si="83"/>
        <v>1840.8</v>
      </c>
      <c r="V259" s="12">
        <f t="shared" si="84"/>
        <v>11290.8</v>
      </c>
      <c r="W259" s="58"/>
    </row>
    <row r="260" spans="1:23" s="7" customFormat="1" x14ac:dyDescent="0.2">
      <c r="A260" s="15">
        <f t="shared" si="66"/>
        <v>240</v>
      </c>
      <c r="B260" s="42" t="s">
        <v>5</v>
      </c>
      <c r="C260" s="13" t="s">
        <v>458</v>
      </c>
      <c r="D260" s="13" t="s">
        <v>4</v>
      </c>
      <c r="E260" s="13" t="s">
        <v>3</v>
      </c>
      <c r="F260" s="13" t="s">
        <v>2</v>
      </c>
      <c r="G260" s="52">
        <v>45536</v>
      </c>
      <c r="H260" s="52">
        <v>45657</v>
      </c>
      <c r="I260" s="12">
        <v>14400</v>
      </c>
      <c r="J260" s="12">
        <v>0</v>
      </c>
      <c r="K260" s="12">
        <v>0</v>
      </c>
      <c r="L260" s="12">
        <f t="shared" si="76"/>
        <v>413.28</v>
      </c>
      <c r="M260" s="12">
        <f t="shared" si="77"/>
        <v>1022.3999999999999</v>
      </c>
      <c r="N260" s="12">
        <f t="shared" si="78"/>
        <v>165.6</v>
      </c>
      <c r="O260" s="12">
        <f t="shared" si="79"/>
        <v>437.76</v>
      </c>
      <c r="P260" s="12">
        <f t="shared" si="80"/>
        <v>1020.96</v>
      </c>
      <c r="Q260" s="12"/>
      <c r="R260" s="12">
        <f t="shared" si="81"/>
        <v>3060</v>
      </c>
      <c r="S260" s="12">
        <v>0</v>
      </c>
      <c r="T260" s="12">
        <f t="shared" si="82"/>
        <v>851.04</v>
      </c>
      <c r="U260" s="12">
        <f t="shared" si="83"/>
        <v>2208.96</v>
      </c>
      <c r="V260" s="12">
        <f t="shared" si="84"/>
        <v>13548.96</v>
      </c>
      <c r="W260" s="58"/>
    </row>
    <row r="261" spans="1:23" s="7" customFormat="1" x14ac:dyDescent="0.2">
      <c r="A261" s="15">
        <f t="shared" si="66"/>
        <v>241</v>
      </c>
      <c r="B261" s="42" t="s">
        <v>5</v>
      </c>
      <c r="C261" s="13" t="s">
        <v>158</v>
      </c>
      <c r="D261" s="13" t="s">
        <v>4</v>
      </c>
      <c r="E261" s="13" t="s">
        <v>3</v>
      </c>
      <c r="F261" s="13" t="s">
        <v>2</v>
      </c>
      <c r="G261" s="52">
        <v>45536</v>
      </c>
      <c r="H261" s="52">
        <v>45657</v>
      </c>
      <c r="I261" s="12">
        <v>52800</v>
      </c>
      <c r="J261" s="12">
        <v>2249.1799999999998</v>
      </c>
      <c r="K261" s="12">
        <v>0</v>
      </c>
      <c r="L261" s="12">
        <f t="shared" si="76"/>
        <v>1515.36</v>
      </c>
      <c r="M261" s="12">
        <f t="shared" si="77"/>
        <v>3748.7999999999997</v>
      </c>
      <c r="N261" s="12">
        <f t="shared" si="78"/>
        <v>607.20000000000005</v>
      </c>
      <c r="O261" s="12">
        <f t="shared" si="79"/>
        <v>1605.12</v>
      </c>
      <c r="P261" s="12">
        <f t="shared" si="80"/>
        <v>3743.5200000000004</v>
      </c>
      <c r="Q261" s="12"/>
      <c r="R261" s="12">
        <f t="shared" si="81"/>
        <v>11220</v>
      </c>
      <c r="S261" s="12">
        <v>0</v>
      </c>
      <c r="T261" s="12">
        <f t="shared" si="82"/>
        <v>5369.66</v>
      </c>
      <c r="U261" s="12">
        <f t="shared" si="83"/>
        <v>8099.52</v>
      </c>
      <c r="V261" s="12">
        <f t="shared" si="84"/>
        <v>47430.34</v>
      </c>
      <c r="W261" s="58"/>
    </row>
    <row r="262" spans="1:23" s="7" customFormat="1" x14ac:dyDescent="0.2">
      <c r="A262" s="15">
        <f t="shared" si="66"/>
        <v>242</v>
      </c>
      <c r="B262" s="42" t="s">
        <v>5</v>
      </c>
      <c r="C262" s="13" t="s">
        <v>516</v>
      </c>
      <c r="D262" s="13" t="s">
        <v>4</v>
      </c>
      <c r="E262" s="13" t="s">
        <v>3</v>
      </c>
      <c r="F262" s="13"/>
      <c r="G262" s="52">
        <v>45536</v>
      </c>
      <c r="H262" s="52">
        <v>45657</v>
      </c>
      <c r="I262" s="12">
        <v>60000</v>
      </c>
      <c r="J262" s="12">
        <v>0</v>
      </c>
      <c r="K262" s="12"/>
      <c r="L262" s="12">
        <f t="shared" si="76"/>
        <v>1722</v>
      </c>
      <c r="M262" s="12">
        <f t="shared" si="77"/>
        <v>4260</v>
      </c>
      <c r="N262" s="12">
        <f t="shared" si="78"/>
        <v>690</v>
      </c>
      <c r="O262" s="12">
        <f t="shared" si="79"/>
        <v>1824</v>
      </c>
      <c r="P262" s="12">
        <f t="shared" si="80"/>
        <v>4254</v>
      </c>
      <c r="Q262" s="12"/>
      <c r="R262" s="12">
        <f t="shared" si="81"/>
        <v>12750</v>
      </c>
      <c r="S262" s="12"/>
      <c r="T262" s="12">
        <f t="shared" si="82"/>
        <v>3546</v>
      </c>
      <c r="U262" s="12">
        <f t="shared" si="83"/>
        <v>9204</v>
      </c>
      <c r="V262" s="12">
        <f t="shared" si="84"/>
        <v>56454</v>
      </c>
      <c r="W262" s="58"/>
    </row>
    <row r="263" spans="1:23" s="7" customFormat="1" x14ac:dyDescent="0.2">
      <c r="A263" s="15">
        <f t="shared" si="66"/>
        <v>243</v>
      </c>
      <c r="B263" s="42" t="s">
        <v>5</v>
      </c>
      <c r="C263" s="13" t="s">
        <v>137</v>
      </c>
      <c r="D263" s="13" t="s">
        <v>4</v>
      </c>
      <c r="E263" s="13" t="s">
        <v>3</v>
      </c>
      <c r="F263" s="13" t="s">
        <v>6</v>
      </c>
      <c r="G263" s="52">
        <v>45536</v>
      </c>
      <c r="H263" s="52">
        <v>45657</v>
      </c>
      <c r="I263" s="12">
        <v>24000</v>
      </c>
      <c r="J263" s="12">
        <v>0</v>
      </c>
      <c r="K263" s="12">
        <v>0</v>
      </c>
      <c r="L263" s="12">
        <f t="shared" si="76"/>
        <v>688.8</v>
      </c>
      <c r="M263" s="12">
        <f t="shared" si="77"/>
        <v>1703.9999999999998</v>
      </c>
      <c r="N263" s="12">
        <f t="shared" si="78"/>
        <v>276</v>
      </c>
      <c r="O263" s="12">
        <f t="shared" si="79"/>
        <v>729.6</v>
      </c>
      <c r="P263" s="12">
        <f t="shared" si="80"/>
        <v>1701.6000000000001</v>
      </c>
      <c r="Q263" s="12"/>
      <c r="R263" s="12">
        <f t="shared" si="81"/>
        <v>5100</v>
      </c>
      <c r="S263" s="12">
        <v>0</v>
      </c>
      <c r="T263" s="12">
        <f t="shared" si="82"/>
        <v>1418.4</v>
      </c>
      <c r="U263" s="12">
        <f t="shared" si="83"/>
        <v>3681.6</v>
      </c>
      <c r="V263" s="12">
        <f t="shared" si="84"/>
        <v>22581.599999999999</v>
      </c>
      <c r="W263" s="58"/>
    </row>
    <row r="264" spans="1:23" s="7" customFormat="1" x14ac:dyDescent="0.2">
      <c r="A264" s="15">
        <f t="shared" si="66"/>
        <v>244</v>
      </c>
      <c r="B264" s="42" t="s">
        <v>203</v>
      </c>
      <c r="C264" s="13" t="s">
        <v>202</v>
      </c>
      <c r="D264" s="13" t="s">
        <v>431</v>
      </c>
      <c r="E264" s="13" t="s">
        <v>3</v>
      </c>
      <c r="F264" s="13" t="s">
        <v>2</v>
      </c>
      <c r="G264" s="52">
        <v>45444</v>
      </c>
      <c r="H264" s="52">
        <v>45626</v>
      </c>
      <c r="I264" s="12">
        <v>80000</v>
      </c>
      <c r="J264" s="12">
        <v>7400.87</v>
      </c>
      <c r="K264" s="12">
        <v>0</v>
      </c>
      <c r="L264" s="12">
        <f t="shared" si="76"/>
        <v>2296</v>
      </c>
      <c r="M264" s="12">
        <f t="shared" si="77"/>
        <v>5679.9999999999991</v>
      </c>
      <c r="N264" s="12">
        <f t="shared" si="78"/>
        <v>920</v>
      </c>
      <c r="O264" s="12">
        <f t="shared" si="79"/>
        <v>2432</v>
      </c>
      <c r="P264" s="12">
        <f t="shared" si="80"/>
        <v>5672</v>
      </c>
      <c r="Q264" s="12"/>
      <c r="R264" s="12">
        <f t="shared" si="81"/>
        <v>17000</v>
      </c>
      <c r="S264" s="12">
        <v>5066</v>
      </c>
      <c r="T264" s="12">
        <f t="shared" si="82"/>
        <v>17194.87</v>
      </c>
      <c r="U264" s="12">
        <f t="shared" si="83"/>
        <v>12272</v>
      </c>
      <c r="V264" s="12">
        <f t="shared" si="84"/>
        <v>62805.130000000005</v>
      </c>
      <c r="W264" s="58"/>
    </row>
    <row r="265" spans="1:23" s="7" customFormat="1" x14ac:dyDescent="0.2">
      <c r="A265" s="15">
        <f t="shared" si="66"/>
        <v>245</v>
      </c>
      <c r="B265" s="14" t="s">
        <v>5</v>
      </c>
      <c r="C265" s="13" t="s">
        <v>194</v>
      </c>
      <c r="D265" s="13" t="s">
        <v>4</v>
      </c>
      <c r="E265" s="13" t="s">
        <v>3</v>
      </c>
      <c r="F265" s="13" t="s">
        <v>2</v>
      </c>
      <c r="G265" s="52">
        <v>45536</v>
      </c>
      <c r="H265" s="52">
        <v>45657</v>
      </c>
      <c r="I265" s="12">
        <v>63000</v>
      </c>
      <c r="J265" s="12">
        <v>3610.76</v>
      </c>
      <c r="K265" s="12">
        <v>0</v>
      </c>
      <c r="L265" s="12">
        <f t="shared" si="76"/>
        <v>1808.1</v>
      </c>
      <c r="M265" s="12">
        <f t="shared" si="77"/>
        <v>4473</v>
      </c>
      <c r="N265" s="12">
        <f t="shared" si="78"/>
        <v>724.5</v>
      </c>
      <c r="O265" s="12">
        <f t="shared" si="79"/>
        <v>1915.2</v>
      </c>
      <c r="P265" s="12">
        <f t="shared" si="80"/>
        <v>4466.7000000000007</v>
      </c>
      <c r="Q265" s="12"/>
      <c r="R265" s="12">
        <f t="shared" si="81"/>
        <v>13387.500000000002</v>
      </c>
      <c r="S265" s="12">
        <v>0</v>
      </c>
      <c r="T265" s="12">
        <f t="shared" si="82"/>
        <v>7334.06</v>
      </c>
      <c r="U265" s="12">
        <f t="shared" si="83"/>
        <v>9664.2000000000007</v>
      </c>
      <c r="V265" s="12">
        <f t="shared" si="84"/>
        <v>55665.94</v>
      </c>
      <c r="W265" s="58"/>
    </row>
    <row r="266" spans="1:23" s="7" customFormat="1" x14ac:dyDescent="0.2">
      <c r="A266" s="15">
        <f t="shared" si="66"/>
        <v>246</v>
      </c>
      <c r="B266" s="42" t="s">
        <v>5</v>
      </c>
      <c r="C266" s="13" t="s">
        <v>155</v>
      </c>
      <c r="D266" s="13" t="s">
        <v>4</v>
      </c>
      <c r="E266" s="13" t="s">
        <v>3</v>
      </c>
      <c r="F266" s="13" t="s">
        <v>2</v>
      </c>
      <c r="G266" s="52">
        <v>45536</v>
      </c>
      <c r="H266" s="52">
        <v>45657</v>
      </c>
      <c r="I266" s="12">
        <v>74000</v>
      </c>
      <c r="J266" s="12">
        <v>6121.2</v>
      </c>
      <c r="K266" s="12">
        <v>0</v>
      </c>
      <c r="L266" s="12">
        <f t="shared" si="76"/>
        <v>2123.8000000000002</v>
      </c>
      <c r="M266" s="12">
        <f t="shared" si="77"/>
        <v>5253.9999999999991</v>
      </c>
      <c r="N266" s="12">
        <f t="shared" si="78"/>
        <v>851</v>
      </c>
      <c r="O266" s="12">
        <f t="shared" si="79"/>
        <v>2249.6</v>
      </c>
      <c r="P266" s="12">
        <f t="shared" si="80"/>
        <v>5246.6</v>
      </c>
      <c r="Q266" s="12"/>
      <c r="R266" s="12">
        <f t="shared" si="81"/>
        <v>15725</v>
      </c>
      <c r="S266" s="12">
        <v>0</v>
      </c>
      <c r="T266" s="12">
        <f t="shared" si="82"/>
        <v>10494.599999999999</v>
      </c>
      <c r="U266" s="12">
        <f t="shared" si="83"/>
        <v>11351.599999999999</v>
      </c>
      <c r="V266" s="12">
        <f t="shared" si="84"/>
        <v>63505.4</v>
      </c>
      <c r="W266" s="58"/>
    </row>
    <row r="267" spans="1:23" s="7" customFormat="1" x14ac:dyDescent="0.2">
      <c r="A267" s="15">
        <f t="shared" si="66"/>
        <v>247</v>
      </c>
      <c r="B267" s="42" t="s">
        <v>5</v>
      </c>
      <c r="C267" s="13" t="s">
        <v>518</v>
      </c>
      <c r="D267" s="13" t="s">
        <v>4</v>
      </c>
      <c r="E267" s="13" t="s">
        <v>3</v>
      </c>
      <c r="F267" s="13"/>
      <c r="G267" s="52">
        <v>45536</v>
      </c>
      <c r="H267" s="52">
        <v>45657</v>
      </c>
      <c r="I267" s="12">
        <v>15000</v>
      </c>
      <c r="J267" s="12">
        <v>0</v>
      </c>
      <c r="K267" s="12"/>
      <c r="L267" s="12">
        <f t="shared" si="76"/>
        <v>430.5</v>
      </c>
      <c r="M267" s="12">
        <f t="shared" si="77"/>
        <v>1065</v>
      </c>
      <c r="N267" s="12">
        <f t="shared" si="78"/>
        <v>172.5</v>
      </c>
      <c r="O267" s="12">
        <f t="shared" si="79"/>
        <v>456</v>
      </c>
      <c r="P267" s="12">
        <f t="shared" si="80"/>
        <v>1063.5</v>
      </c>
      <c r="Q267" s="12"/>
      <c r="R267" s="12">
        <f t="shared" si="81"/>
        <v>3187.5</v>
      </c>
      <c r="S267" s="12"/>
      <c r="T267" s="12">
        <f t="shared" si="82"/>
        <v>886.5</v>
      </c>
      <c r="U267" s="12">
        <f t="shared" si="83"/>
        <v>2301</v>
      </c>
      <c r="V267" s="12">
        <f t="shared" si="84"/>
        <v>14113.5</v>
      </c>
      <c r="W267" s="58"/>
    </row>
    <row r="268" spans="1:23" s="7" customFormat="1" x14ac:dyDescent="0.2">
      <c r="A268" s="15">
        <f t="shared" si="66"/>
        <v>248</v>
      </c>
      <c r="B268" s="42" t="s">
        <v>5</v>
      </c>
      <c r="C268" s="13" t="s">
        <v>168</v>
      </c>
      <c r="D268" s="13" t="s">
        <v>4</v>
      </c>
      <c r="E268" s="13" t="s">
        <v>3</v>
      </c>
      <c r="F268" s="13" t="s">
        <v>2</v>
      </c>
      <c r="G268" s="52">
        <v>45536</v>
      </c>
      <c r="H268" s="52">
        <v>45657</v>
      </c>
      <c r="I268" s="12">
        <v>60000</v>
      </c>
      <c r="J268" s="12">
        <v>3486.68</v>
      </c>
      <c r="K268" s="12">
        <v>0</v>
      </c>
      <c r="L268" s="12">
        <f t="shared" si="76"/>
        <v>1722</v>
      </c>
      <c r="M268" s="12">
        <f t="shared" si="77"/>
        <v>4260</v>
      </c>
      <c r="N268" s="12">
        <f t="shared" si="78"/>
        <v>690</v>
      </c>
      <c r="O268" s="12">
        <f t="shared" si="79"/>
        <v>1824</v>
      </c>
      <c r="P268" s="12">
        <f t="shared" si="80"/>
        <v>4254</v>
      </c>
      <c r="Q268" s="12"/>
      <c r="R268" s="12">
        <f t="shared" si="81"/>
        <v>12750</v>
      </c>
      <c r="S268" s="12">
        <v>0</v>
      </c>
      <c r="T268" s="12">
        <f t="shared" si="82"/>
        <v>7032.68</v>
      </c>
      <c r="U268" s="12">
        <f t="shared" si="83"/>
        <v>9204</v>
      </c>
      <c r="V268" s="12">
        <f t="shared" si="84"/>
        <v>52967.32</v>
      </c>
      <c r="W268" s="58"/>
    </row>
    <row r="269" spans="1:23" s="7" customFormat="1" x14ac:dyDescent="0.2">
      <c r="A269" s="15">
        <f t="shared" si="66"/>
        <v>249</v>
      </c>
      <c r="B269" s="42" t="s">
        <v>5</v>
      </c>
      <c r="C269" s="13" t="s">
        <v>143</v>
      </c>
      <c r="D269" s="13" t="s">
        <v>4</v>
      </c>
      <c r="E269" s="13" t="s">
        <v>3</v>
      </c>
      <c r="F269" s="13" t="s">
        <v>6</v>
      </c>
      <c r="G269" s="52">
        <v>45536</v>
      </c>
      <c r="H269" s="52">
        <v>45657</v>
      </c>
      <c r="I269" s="12">
        <v>83600</v>
      </c>
      <c r="J269" s="12">
        <v>8247.68</v>
      </c>
      <c r="K269" s="12">
        <v>0</v>
      </c>
      <c r="L269" s="12">
        <f t="shared" si="76"/>
        <v>2399.3200000000002</v>
      </c>
      <c r="M269" s="12">
        <f t="shared" si="77"/>
        <v>5935.5999999999995</v>
      </c>
      <c r="N269" s="12">
        <f t="shared" si="78"/>
        <v>961.4</v>
      </c>
      <c r="O269" s="12">
        <f t="shared" si="79"/>
        <v>2541.44</v>
      </c>
      <c r="P269" s="12">
        <f t="shared" si="80"/>
        <v>5927.2400000000007</v>
      </c>
      <c r="Q269" s="12"/>
      <c r="R269" s="12">
        <f t="shared" si="81"/>
        <v>17765</v>
      </c>
      <c r="S269" s="12">
        <v>0</v>
      </c>
      <c r="T269" s="12">
        <f t="shared" si="82"/>
        <v>13188.44</v>
      </c>
      <c r="U269" s="12">
        <f t="shared" si="83"/>
        <v>12824.24</v>
      </c>
      <c r="V269" s="12">
        <f t="shared" si="84"/>
        <v>70411.56</v>
      </c>
      <c r="W269" s="58"/>
    </row>
    <row r="270" spans="1:23" s="7" customFormat="1" x14ac:dyDescent="0.2">
      <c r="A270" s="15">
        <f t="shared" si="66"/>
        <v>250</v>
      </c>
      <c r="B270" s="42" t="s">
        <v>475</v>
      </c>
      <c r="C270" s="13" t="s">
        <v>465</v>
      </c>
      <c r="D270" s="13" t="s">
        <v>134</v>
      </c>
      <c r="E270" s="13" t="s">
        <v>3</v>
      </c>
      <c r="F270" s="13" t="s">
        <v>2</v>
      </c>
      <c r="G270" s="52">
        <v>45383</v>
      </c>
      <c r="H270" s="52">
        <v>45565</v>
      </c>
      <c r="I270" s="12">
        <v>80000</v>
      </c>
      <c r="J270" s="12">
        <v>7400.87</v>
      </c>
      <c r="K270" s="12">
        <v>0</v>
      </c>
      <c r="L270" s="12">
        <f t="shared" si="76"/>
        <v>2296</v>
      </c>
      <c r="M270" s="12">
        <f t="shared" si="77"/>
        <v>5679.9999999999991</v>
      </c>
      <c r="N270" s="12">
        <f t="shared" si="78"/>
        <v>920</v>
      </c>
      <c r="O270" s="12">
        <f t="shared" si="79"/>
        <v>2432</v>
      </c>
      <c r="P270" s="12">
        <f t="shared" si="80"/>
        <v>5672</v>
      </c>
      <c r="Q270" s="12"/>
      <c r="R270" s="12">
        <f t="shared" si="81"/>
        <v>17000</v>
      </c>
      <c r="S270" s="12">
        <v>0</v>
      </c>
      <c r="T270" s="12">
        <f t="shared" si="82"/>
        <v>12128.869999999999</v>
      </c>
      <c r="U270" s="12">
        <f t="shared" si="83"/>
        <v>12272</v>
      </c>
      <c r="V270" s="12">
        <f t="shared" si="84"/>
        <v>67871.13</v>
      </c>
      <c r="W270" s="58"/>
    </row>
    <row r="271" spans="1:23" s="7" customFormat="1" x14ac:dyDescent="0.2">
      <c r="A271" s="15">
        <f t="shared" si="66"/>
        <v>251</v>
      </c>
      <c r="B271" s="42" t="s">
        <v>5</v>
      </c>
      <c r="C271" s="13" t="s">
        <v>162</v>
      </c>
      <c r="D271" s="13" t="s">
        <v>4</v>
      </c>
      <c r="E271" s="13" t="s">
        <v>3</v>
      </c>
      <c r="F271" s="13" t="s">
        <v>2</v>
      </c>
      <c r="G271" s="52">
        <v>45536</v>
      </c>
      <c r="H271" s="52">
        <v>45657</v>
      </c>
      <c r="I271" s="12">
        <v>72600</v>
      </c>
      <c r="J271" s="12">
        <v>5857.74</v>
      </c>
      <c r="K271" s="12">
        <v>0</v>
      </c>
      <c r="L271" s="12">
        <f t="shared" si="76"/>
        <v>2083.62</v>
      </c>
      <c r="M271" s="12">
        <f t="shared" si="77"/>
        <v>5154.5999999999995</v>
      </c>
      <c r="N271" s="12">
        <f t="shared" si="78"/>
        <v>834.9</v>
      </c>
      <c r="O271" s="12">
        <f t="shared" si="79"/>
        <v>2207.04</v>
      </c>
      <c r="P271" s="12">
        <f t="shared" si="80"/>
        <v>5147.34</v>
      </c>
      <c r="Q271" s="12"/>
      <c r="R271" s="12">
        <f t="shared" si="81"/>
        <v>15427.5</v>
      </c>
      <c r="S271" s="12">
        <v>0</v>
      </c>
      <c r="T271" s="12">
        <f t="shared" si="82"/>
        <v>10148.4</v>
      </c>
      <c r="U271" s="12">
        <f t="shared" si="83"/>
        <v>11136.84</v>
      </c>
      <c r="V271" s="12">
        <f t="shared" si="84"/>
        <v>62451.6</v>
      </c>
      <c r="W271" s="58"/>
    </row>
    <row r="272" spans="1:23" s="7" customFormat="1" x14ac:dyDescent="0.2">
      <c r="A272" s="15">
        <f t="shared" si="66"/>
        <v>252</v>
      </c>
      <c r="B272" s="14" t="s">
        <v>5</v>
      </c>
      <c r="C272" s="13" t="s">
        <v>193</v>
      </c>
      <c r="D272" s="13" t="s">
        <v>4</v>
      </c>
      <c r="E272" s="13" t="s">
        <v>3</v>
      </c>
      <c r="F272" s="13" t="s">
        <v>2</v>
      </c>
      <c r="G272" s="52">
        <v>45536</v>
      </c>
      <c r="H272" s="52">
        <v>45657</v>
      </c>
      <c r="I272" s="12">
        <v>77000</v>
      </c>
      <c r="J272" s="12">
        <v>6695.19</v>
      </c>
      <c r="K272" s="12">
        <v>0</v>
      </c>
      <c r="L272" s="12">
        <f t="shared" si="76"/>
        <v>2209.9</v>
      </c>
      <c r="M272" s="12">
        <f t="shared" si="77"/>
        <v>5466.9999999999991</v>
      </c>
      <c r="N272" s="12">
        <f t="shared" si="78"/>
        <v>885.5</v>
      </c>
      <c r="O272" s="12">
        <f t="shared" si="79"/>
        <v>2340.8000000000002</v>
      </c>
      <c r="P272" s="12">
        <f t="shared" si="80"/>
        <v>5459.3</v>
      </c>
      <c r="Q272" s="12"/>
      <c r="R272" s="12">
        <f t="shared" si="81"/>
        <v>16362.5</v>
      </c>
      <c r="S272" s="12">
        <v>0</v>
      </c>
      <c r="T272" s="12">
        <f t="shared" si="82"/>
        <v>11245.89</v>
      </c>
      <c r="U272" s="12">
        <f t="shared" si="83"/>
        <v>11811.8</v>
      </c>
      <c r="V272" s="12">
        <f t="shared" si="84"/>
        <v>65754.11</v>
      </c>
      <c r="W272" s="58"/>
    </row>
    <row r="273" spans="1:24" s="7" customFormat="1" x14ac:dyDescent="0.2">
      <c r="A273" s="15">
        <f t="shared" si="66"/>
        <v>253</v>
      </c>
      <c r="B273" s="14" t="s">
        <v>5</v>
      </c>
      <c r="C273" s="13" t="s">
        <v>154</v>
      </c>
      <c r="D273" s="13" t="s">
        <v>4</v>
      </c>
      <c r="E273" s="13" t="s">
        <v>3</v>
      </c>
      <c r="F273" s="13" t="s">
        <v>6</v>
      </c>
      <c r="G273" s="52">
        <v>45536</v>
      </c>
      <c r="H273" s="52">
        <v>45657</v>
      </c>
      <c r="I273" s="12">
        <v>60000</v>
      </c>
      <c r="J273" s="12">
        <v>3486.68</v>
      </c>
      <c r="K273" s="12">
        <v>0</v>
      </c>
      <c r="L273" s="12">
        <f t="shared" si="76"/>
        <v>1722</v>
      </c>
      <c r="M273" s="12">
        <f t="shared" si="77"/>
        <v>4260</v>
      </c>
      <c r="N273" s="12">
        <f t="shared" si="78"/>
        <v>690</v>
      </c>
      <c r="O273" s="12">
        <f t="shared" si="79"/>
        <v>1824</v>
      </c>
      <c r="P273" s="12">
        <f t="shared" si="80"/>
        <v>4254</v>
      </c>
      <c r="Q273" s="12"/>
      <c r="R273" s="12">
        <f t="shared" si="81"/>
        <v>12750</v>
      </c>
      <c r="S273" s="12">
        <v>0</v>
      </c>
      <c r="T273" s="12">
        <f t="shared" si="82"/>
        <v>7032.68</v>
      </c>
      <c r="U273" s="12">
        <f t="shared" si="83"/>
        <v>9204</v>
      </c>
      <c r="V273" s="12">
        <f t="shared" si="84"/>
        <v>52967.32</v>
      </c>
      <c r="W273" s="58"/>
    </row>
    <row r="274" spans="1:24" s="7" customFormat="1" x14ac:dyDescent="0.2">
      <c r="A274" s="15">
        <f t="shared" si="66"/>
        <v>254</v>
      </c>
      <c r="B274" s="14" t="s">
        <v>60</v>
      </c>
      <c r="C274" s="13" t="s">
        <v>199</v>
      </c>
      <c r="D274" s="13" t="s">
        <v>279</v>
      </c>
      <c r="E274" s="13" t="s">
        <v>3</v>
      </c>
      <c r="F274" s="13" t="s">
        <v>2</v>
      </c>
      <c r="G274" s="52">
        <v>45536</v>
      </c>
      <c r="H274" s="52">
        <v>45689</v>
      </c>
      <c r="I274" s="12">
        <v>55000</v>
      </c>
      <c r="J274" s="12">
        <v>2302.36</v>
      </c>
      <c r="K274" s="12">
        <v>0</v>
      </c>
      <c r="L274" s="12">
        <f t="shared" si="76"/>
        <v>1578.5</v>
      </c>
      <c r="M274" s="12">
        <f t="shared" si="77"/>
        <v>3904.9999999999995</v>
      </c>
      <c r="N274" s="12">
        <f t="shared" si="78"/>
        <v>632.5</v>
      </c>
      <c r="O274" s="12">
        <f t="shared" si="79"/>
        <v>1672</v>
      </c>
      <c r="P274" s="12">
        <f t="shared" si="80"/>
        <v>3899.5000000000005</v>
      </c>
      <c r="Q274" s="12">
        <v>1715.46</v>
      </c>
      <c r="R274" s="12">
        <f t="shared" si="81"/>
        <v>11687.5</v>
      </c>
      <c r="S274" s="12">
        <v>4766</v>
      </c>
      <c r="T274" s="12">
        <f t="shared" si="82"/>
        <v>12034.32</v>
      </c>
      <c r="U274" s="12">
        <f t="shared" si="83"/>
        <v>8437</v>
      </c>
      <c r="V274" s="12">
        <f t="shared" si="84"/>
        <v>42965.68</v>
      </c>
      <c r="W274" s="58"/>
    </row>
    <row r="275" spans="1:24" s="7" customFormat="1" x14ac:dyDescent="0.2">
      <c r="A275" s="15">
        <f t="shared" si="66"/>
        <v>255</v>
      </c>
      <c r="B275" s="14" t="s">
        <v>60</v>
      </c>
      <c r="C275" s="13" t="s">
        <v>201</v>
      </c>
      <c r="D275" s="48" t="s">
        <v>282</v>
      </c>
      <c r="E275" s="13" t="s">
        <v>3</v>
      </c>
      <c r="F275" s="13" t="s">
        <v>6</v>
      </c>
      <c r="G275" s="52">
        <v>45444</v>
      </c>
      <c r="H275" s="52">
        <v>45626</v>
      </c>
      <c r="I275" s="12">
        <v>55000</v>
      </c>
      <c r="J275" s="12">
        <v>2559.6799999999998</v>
      </c>
      <c r="K275" s="12">
        <v>0</v>
      </c>
      <c r="L275" s="12">
        <f t="shared" si="76"/>
        <v>1578.5</v>
      </c>
      <c r="M275" s="12">
        <f t="shared" si="77"/>
        <v>3904.9999999999995</v>
      </c>
      <c r="N275" s="12">
        <f t="shared" si="78"/>
        <v>632.5</v>
      </c>
      <c r="O275" s="12">
        <f t="shared" si="79"/>
        <v>1672</v>
      </c>
      <c r="P275" s="12">
        <f t="shared" si="80"/>
        <v>3899.5000000000005</v>
      </c>
      <c r="Q275" s="12"/>
      <c r="R275" s="12">
        <f t="shared" si="81"/>
        <v>11687.5</v>
      </c>
      <c r="S275" s="12">
        <v>11572.36</v>
      </c>
      <c r="T275" s="12">
        <f t="shared" si="82"/>
        <v>17382.54</v>
      </c>
      <c r="U275" s="12">
        <f t="shared" si="83"/>
        <v>8437</v>
      </c>
      <c r="V275" s="12">
        <f t="shared" si="84"/>
        <v>37617.46</v>
      </c>
      <c r="W275" s="58"/>
    </row>
    <row r="276" spans="1:24" s="7" customFormat="1" x14ac:dyDescent="0.2">
      <c r="A276" s="15">
        <f t="shared" ref="A276:A339" si="85">1+A275</f>
        <v>256</v>
      </c>
      <c r="B276" s="14" t="s">
        <v>5</v>
      </c>
      <c r="C276" s="13" t="s">
        <v>142</v>
      </c>
      <c r="D276" s="13" t="s">
        <v>4</v>
      </c>
      <c r="E276" s="13" t="s">
        <v>3</v>
      </c>
      <c r="F276" s="13" t="s">
        <v>6</v>
      </c>
      <c r="G276" s="52">
        <v>45536</v>
      </c>
      <c r="H276" s="52">
        <v>45657</v>
      </c>
      <c r="I276" s="12">
        <v>61600</v>
      </c>
      <c r="J276" s="12">
        <v>3444.67</v>
      </c>
      <c r="K276" s="12">
        <v>0</v>
      </c>
      <c r="L276" s="12">
        <f t="shared" si="76"/>
        <v>1767.92</v>
      </c>
      <c r="M276" s="12">
        <f t="shared" si="77"/>
        <v>4373.5999999999995</v>
      </c>
      <c r="N276" s="12">
        <f t="shared" si="78"/>
        <v>708.4</v>
      </c>
      <c r="O276" s="12">
        <f t="shared" si="79"/>
        <v>1872.64</v>
      </c>
      <c r="P276" s="12">
        <f t="shared" si="80"/>
        <v>4367.4400000000005</v>
      </c>
      <c r="Q276" s="12">
        <v>1715.46</v>
      </c>
      <c r="R276" s="12">
        <f t="shared" si="81"/>
        <v>13090</v>
      </c>
      <c r="S276" s="12">
        <v>0</v>
      </c>
      <c r="T276" s="12">
        <f t="shared" si="82"/>
        <v>8800.69</v>
      </c>
      <c r="U276" s="12">
        <f t="shared" si="83"/>
        <v>9449.4399999999987</v>
      </c>
      <c r="V276" s="12">
        <f t="shared" si="84"/>
        <v>52799.31</v>
      </c>
      <c r="W276" s="58"/>
    </row>
    <row r="277" spans="1:24" s="7" customFormat="1" x14ac:dyDescent="0.2">
      <c r="A277" s="15">
        <f t="shared" si="85"/>
        <v>257</v>
      </c>
      <c r="B277" s="14" t="s">
        <v>5</v>
      </c>
      <c r="C277" s="13" t="s">
        <v>192</v>
      </c>
      <c r="D277" s="13" t="s">
        <v>4</v>
      </c>
      <c r="E277" s="13" t="s">
        <v>3</v>
      </c>
      <c r="F277" s="13" t="s">
        <v>6</v>
      </c>
      <c r="G277" s="52">
        <v>45536</v>
      </c>
      <c r="H277" s="52">
        <v>45657</v>
      </c>
      <c r="I277" s="12">
        <v>14400</v>
      </c>
      <c r="J277" s="12">
        <v>0</v>
      </c>
      <c r="K277" s="12">
        <v>0</v>
      </c>
      <c r="L277" s="12">
        <f t="shared" si="76"/>
        <v>413.28</v>
      </c>
      <c r="M277" s="12">
        <f t="shared" si="77"/>
        <v>1022.3999999999999</v>
      </c>
      <c r="N277" s="12">
        <f t="shared" si="78"/>
        <v>165.6</v>
      </c>
      <c r="O277" s="12">
        <f t="shared" si="79"/>
        <v>437.76</v>
      </c>
      <c r="P277" s="12">
        <f t="shared" si="80"/>
        <v>1020.96</v>
      </c>
      <c r="Q277" s="12"/>
      <c r="R277" s="12">
        <f t="shared" si="81"/>
        <v>3060</v>
      </c>
      <c r="S277" s="12">
        <v>0</v>
      </c>
      <c r="T277" s="12">
        <f t="shared" si="82"/>
        <v>851.04</v>
      </c>
      <c r="U277" s="12">
        <f t="shared" si="83"/>
        <v>2208.96</v>
      </c>
      <c r="V277" s="12">
        <f t="shared" si="84"/>
        <v>13548.96</v>
      </c>
      <c r="W277" s="58"/>
    </row>
    <row r="278" spans="1:24" s="7" customFormat="1" x14ac:dyDescent="0.2">
      <c r="A278" s="15">
        <f t="shared" si="85"/>
        <v>258</v>
      </c>
      <c r="B278" s="14" t="s">
        <v>5</v>
      </c>
      <c r="C278" s="13" t="s">
        <v>191</v>
      </c>
      <c r="D278" s="13" t="s">
        <v>4</v>
      </c>
      <c r="E278" s="13" t="s">
        <v>3</v>
      </c>
      <c r="F278" s="13" t="s">
        <v>6</v>
      </c>
      <c r="G278" s="52">
        <v>45536</v>
      </c>
      <c r="H278" s="52">
        <v>45657</v>
      </c>
      <c r="I278" s="12">
        <v>120000</v>
      </c>
      <c r="J278" s="12">
        <v>0</v>
      </c>
      <c r="K278" s="12">
        <v>0</v>
      </c>
      <c r="L278" s="12">
        <f t="shared" si="76"/>
        <v>3444</v>
      </c>
      <c r="M278" s="12">
        <f t="shared" si="77"/>
        <v>8520</v>
      </c>
      <c r="N278" s="12">
        <f t="shared" si="78"/>
        <v>1380</v>
      </c>
      <c r="O278" s="12">
        <f t="shared" si="79"/>
        <v>3648</v>
      </c>
      <c r="P278" s="12">
        <f t="shared" si="80"/>
        <v>8508</v>
      </c>
      <c r="Q278" s="12"/>
      <c r="R278" s="12">
        <f t="shared" si="81"/>
        <v>25500</v>
      </c>
      <c r="S278" s="12">
        <v>0</v>
      </c>
      <c r="T278" s="12">
        <f t="shared" si="82"/>
        <v>7092</v>
      </c>
      <c r="U278" s="12">
        <f t="shared" si="83"/>
        <v>18408</v>
      </c>
      <c r="V278" s="12">
        <f t="shared" si="84"/>
        <v>112908</v>
      </c>
      <c r="W278" s="58"/>
    </row>
    <row r="279" spans="1:24" s="7" customFormat="1" x14ac:dyDescent="0.2">
      <c r="A279" s="15">
        <f t="shared" si="85"/>
        <v>259</v>
      </c>
      <c r="B279" s="14" t="s">
        <v>5</v>
      </c>
      <c r="C279" s="13" t="s">
        <v>190</v>
      </c>
      <c r="D279" s="13" t="s">
        <v>4</v>
      </c>
      <c r="E279" s="13" t="s">
        <v>3</v>
      </c>
      <c r="F279" s="13" t="s">
        <v>6</v>
      </c>
      <c r="G279" s="52">
        <v>45536</v>
      </c>
      <c r="H279" s="52">
        <v>45657</v>
      </c>
      <c r="I279" s="12">
        <v>120000</v>
      </c>
      <c r="J279" s="12">
        <v>16809.87</v>
      </c>
      <c r="K279" s="12">
        <v>0</v>
      </c>
      <c r="L279" s="12">
        <f t="shared" ref="L279:L310" si="86">I279*2.87%</f>
        <v>3444</v>
      </c>
      <c r="M279" s="12">
        <f t="shared" ref="M279:M310" si="87">I279*7.1%</f>
        <v>8520</v>
      </c>
      <c r="N279" s="12">
        <f t="shared" ref="N279:N310" si="88">I279*1.15%</f>
        <v>1380</v>
      </c>
      <c r="O279" s="12">
        <f t="shared" ref="O279:O310" si="89">I279*3.04%</f>
        <v>3648</v>
      </c>
      <c r="P279" s="12">
        <f t="shared" ref="P279:P310" si="90">I279*7.09%</f>
        <v>8508</v>
      </c>
      <c r="Q279" s="12"/>
      <c r="R279" s="12">
        <f t="shared" ref="R279:R310" si="91">L279+M279+N279+O279+P279</f>
        <v>25500</v>
      </c>
      <c r="S279" s="12">
        <v>0</v>
      </c>
      <c r="T279" s="12">
        <f t="shared" ref="T279:T310" si="92">+L279+O279+Q279+S279+J279+K279</f>
        <v>23901.87</v>
      </c>
      <c r="U279" s="12">
        <f t="shared" ref="U279:U310" si="93">+P279+N279+M279</f>
        <v>18408</v>
      </c>
      <c r="V279" s="12">
        <f t="shared" ref="V279:V310" si="94">+I279-T279</f>
        <v>96098.13</v>
      </c>
      <c r="W279" s="58"/>
    </row>
    <row r="280" spans="1:24" s="7" customFormat="1" x14ac:dyDescent="0.2">
      <c r="A280" s="15">
        <f t="shared" si="85"/>
        <v>260</v>
      </c>
      <c r="B280" s="14" t="s">
        <v>5</v>
      </c>
      <c r="C280" s="13" t="s">
        <v>147</v>
      </c>
      <c r="D280" s="13" t="s">
        <v>4</v>
      </c>
      <c r="E280" s="13" t="s">
        <v>3</v>
      </c>
      <c r="F280" s="13" t="s">
        <v>6</v>
      </c>
      <c r="G280" s="52">
        <v>45536</v>
      </c>
      <c r="H280" s="52">
        <v>45657</v>
      </c>
      <c r="I280" s="12">
        <v>24000</v>
      </c>
      <c r="J280" s="12">
        <v>0</v>
      </c>
      <c r="K280" s="12">
        <v>0</v>
      </c>
      <c r="L280" s="12">
        <f t="shared" si="86"/>
        <v>688.8</v>
      </c>
      <c r="M280" s="12">
        <f t="shared" si="87"/>
        <v>1703.9999999999998</v>
      </c>
      <c r="N280" s="12">
        <f t="shared" si="88"/>
        <v>276</v>
      </c>
      <c r="O280" s="12">
        <f t="shared" si="89"/>
        <v>729.6</v>
      </c>
      <c r="P280" s="12">
        <f t="shared" si="90"/>
        <v>1701.6000000000001</v>
      </c>
      <c r="Q280" s="12"/>
      <c r="R280" s="12">
        <f t="shared" si="91"/>
        <v>5100</v>
      </c>
      <c r="S280" s="12">
        <v>0</v>
      </c>
      <c r="T280" s="12">
        <f t="shared" si="92"/>
        <v>1418.4</v>
      </c>
      <c r="U280" s="12">
        <f t="shared" si="93"/>
        <v>3681.6</v>
      </c>
      <c r="V280" s="12">
        <f t="shared" si="94"/>
        <v>22581.599999999999</v>
      </c>
      <c r="W280" s="58"/>
    </row>
    <row r="281" spans="1:24" s="7" customFormat="1" x14ac:dyDescent="0.2">
      <c r="A281" s="15">
        <f t="shared" si="85"/>
        <v>261</v>
      </c>
      <c r="B281" s="14" t="s">
        <v>5</v>
      </c>
      <c r="C281" s="13" t="s">
        <v>189</v>
      </c>
      <c r="D281" s="13" t="s">
        <v>4</v>
      </c>
      <c r="E281" s="13" t="s">
        <v>3</v>
      </c>
      <c r="F281" s="13" t="s">
        <v>2</v>
      </c>
      <c r="G281" s="52">
        <v>45536</v>
      </c>
      <c r="H281" s="52">
        <v>45657</v>
      </c>
      <c r="I281" s="12">
        <v>54000</v>
      </c>
      <c r="J281" s="12">
        <v>2418.54</v>
      </c>
      <c r="K281" s="12">
        <v>0</v>
      </c>
      <c r="L281" s="12">
        <f t="shared" si="86"/>
        <v>1549.8</v>
      </c>
      <c r="M281" s="12">
        <f t="shared" si="87"/>
        <v>3833.9999999999995</v>
      </c>
      <c r="N281" s="12">
        <f t="shared" si="88"/>
        <v>621</v>
      </c>
      <c r="O281" s="12">
        <f t="shared" si="89"/>
        <v>1641.6</v>
      </c>
      <c r="P281" s="12">
        <f t="shared" si="90"/>
        <v>3828.6000000000004</v>
      </c>
      <c r="Q281" s="12"/>
      <c r="R281" s="12">
        <f t="shared" si="91"/>
        <v>11475</v>
      </c>
      <c r="S281" s="12">
        <v>0</v>
      </c>
      <c r="T281" s="12">
        <f t="shared" si="92"/>
        <v>5609.94</v>
      </c>
      <c r="U281" s="12">
        <f t="shared" si="93"/>
        <v>8283.6</v>
      </c>
      <c r="V281" s="12">
        <f t="shared" si="94"/>
        <v>48390.06</v>
      </c>
      <c r="W281" s="58"/>
    </row>
    <row r="282" spans="1:24" s="7" customFormat="1" x14ac:dyDescent="0.2">
      <c r="A282" s="15">
        <f t="shared" si="85"/>
        <v>262</v>
      </c>
      <c r="B282" s="14" t="s">
        <v>5</v>
      </c>
      <c r="C282" s="13" t="s">
        <v>161</v>
      </c>
      <c r="D282" s="10" t="s">
        <v>4</v>
      </c>
      <c r="E282" s="13" t="s">
        <v>3</v>
      </c>
      <c r="F282" s="13" t="s">
        <v>6</v>
      </c>
      <c r="G282" s="52">
        <v>45536</v>
      </c>
      <c r="H282" s="52">
        <v>45657</v>
      </c>
      <c r="I282" s="12">
        <v>61600</v>
      </c>
      <c r="J282" s="12">
        <v>3787.76</v>
      </c>
      <c r="K282" s="12">
        <v>0</v>
      </c>
      <c r="L282" s="12">
        <f t="shared" si="86"/>
        <v>1767.92</v>
      </c>
      <c r="M282" s="12">
        <f t="shared" si="87"/>
        <v>4373.5999999999995</v>
      </c>
      <c r="N282" s="12">
        <f t="shared" si="88"/>
        <v>708.4</v>
      </c>
      <c r="O282" s="12">
        <f t="shared" si="89"/>
        <v>1872.64</v>
      </c>
      <c r="P282" s="12">
        <f t="shared" si="90"/>
        <v>4367.4400000000005</v>
      </c>
      <c r="Q282" s="12"/>
      <c r="R282" s="12">
        <f t="shared" si="91"/>
        <v>13090</v>
      </c>
      <c r="S282" s="12">
        <v>0</v>
      </c>
      <c r="T282" s="12">
        <f t="shared" si="92"/>
        <v>7428.3200000000006</v>
      </c>
      <c r="U282" s="12">
        <f t="shared" si="93"/>
        <v>9449.4399999999987</v>
      </c>
      <c r="V282" s="12">
        <f t="shared" si="94"/>
        <v>54171.68</v>
      </c>
      <c r="W282" s="58"/>
    </row>
    <row r="283" spans="1:24" s="7" customFormat="1" x14ac:dyDescent="0.2">
      <c r="A283" s="15">
        <f t="shared" si="85"/>
        <v>263</v>
      </c>
      <c r="B283" s="14" t="s">
        <v>203</v>
      </c>
      <c r="C283" s="13" t="s">
        <v>467</v>
      </c>
      <c r="D283" s="13" t="s">
        <v>468</v>
      </c>
      <c r="E283" s="13" t="s">
        <v>3</v>
      </c>
      <c r="F283" s="13" t="s">
        <v>6</v>
      </c>
      <c r="G283" s="52">
        <v>45383</v>
      </c>
      <c r="H283" s="52">
        <v>45565</v>
      </c>
      <c r="I283" s="12">
        <v>130000</v>
      </c>
      <c r="J283" s="12">
        <v>19162.12</v>
      </c>
      <c r="K283" s="12">
        <v>0</v>
      </c>
      <c r="L283" s="12">
        <f t="shared" si="86"/>
        <v>3731</v>
      </c>
      <c r="M283" s="12">
        <f t="shared" si="87"/>
        <v>9230</v>
      </c>
      <c r="N283" s="12">
        <f t="shared" si="88"/>
        <v>1495</v>
      </c>
      <c r="O283" s="12">
        <f t="shared" si="89"/>
        <v>3952</v>
      </c>
      <c r="P283" s="12">
        <f t="shared" si="90"/>
        <v>9217</v>
      </c>
      <c r="Q283" s="12"/>
      <c r="R283" s="12">
        <f t="shared" si="91"/>
        <v>27625</v>
      </c>
      <c r="S283" s="12">
        <v>0</v>
      </c>
      <c r="T283" s="12">
        <f t="shared" si="92"/>
        <v>26845.119999999999</v>
      </c>
      <c r="U283" s="12">
        <f t="shared" si="93"/>
        <v>19942</v>
      </c>
      <c r="V283" s="12">
        <f t="shared" si="94"/>
        <v>103154.88</v>
      </c>
      <c r="W283" s="58"/>
    </row>
    <row r="284" spans="1:24" s="7" customFormat="1" x14ac:dyDescent="0.2">
      <c r="A284" s="15">
        <f t="shared" si="85"/>
        <v>264</v>
      </c>
      <c r="B284" s="14" t="s">
        <v>5</v>
      </c>
      <c r="C284" s="13" t="s">
        <v>188</v>
      </c>
      <c r="D284" s="13" t="s">
        <v>4</v>
      </c>
      <c r="E284" s="13" t="s">
        <v>3</v>
      </c>
      <c r="F284" s="13" t="s">
        <v>6</v>
      </c>
      <c r="G284" s="52">
        <v>45536</v>
      </c>
      <c r="H284" s="52">
        <v>45657</v>
      </c>
      <c r="I284" s="12">
        <v>75000</v>
      </c>
      <c r="J284" s="12">
        <v>6309.38</v>
      </c>
      <c r="K284" s="12">
        <v>0</v>
      </c>
      <c r="L284" s="12">
        <f t="shared" si="86"/>
        <v>2152.5</v>
      </c>
      <c r="M284" s="12">
        <f t="shared" si="87"/>
        <v>5324.9999999999991</v>
      </c>
      <c r="N284" s="12">
        <f t="shared" si="88"/>
        <v>862.5</v>
      </c>
      <c r="O284" s="12">
        <f t="shared" si="89"/>
        <v>2280</v>
      </c>
      <c r="P284" s="12">
        <f t="shared" si="90"/>
        <v>5317.5</v>
      </c>
      <c r="Q284" s="12"/>
      <c r="R284" s="12">
        <f t="shared" si="91"/>
        <v>15937.5</v>
      </c>
      <c r="S284" s="12">
        <v>1401.4</v>
      </c>
      <c r="T284" s="12">
        <f t="shared" si="92"/>
        <v>12143.279999999999</v>
      </c>
      <c r="U284" s="12">
        <f t="shared" si="93"/>
        <v>11505</v>
      </c>
      <c r="V284" s="12">
        <f t="shared" si="94"/>
        <v>62856.72</v>
      </c>
      <c r="W284" s="58"/>
    </row>
    <row r="285" spans="1:24" s="7" customFormat="1" x14ac:dyDescent="0.2">
      <c r="A285" s="15">
        <f t="shared" si="85"/>
        <v>265</v>
      </c>
      <c r="B285" s="14" t="s">
        <v>5</v>
      </c>
      <c r="C285" s="13" t="s">
        <v>145</v>
      </c>
      <c r="D285" s="13" t="s">
        <v>4</v>
      </c>
      <c r="E285" s="13" t="s">
        <v>3</v>
      </c>
      <c r="F285" s="13" t="s">
        <v>2</v>
      </c>
      <c r="G285" s="52">
        <v>45536</v>
      </c>
      <c r="H285" s="52">
        <v>45657</v>
      </c>
      <c r="I285" s="12">
        <v>78000</v>
      </c>
      <c r="J285" s="12">
        <v>6930.42</v>
      </c>
      <c r="K285" s="12">
        <v>0</v>
      </c>
      <c r="L285" s="12">
        <f t="shared" si="86"/>
        <v>2238.6</v>
      </c>
      <c r="M285" s="12">
        <f t="shared" si="87"/>
        <v>5537.9999999999991</v>
      </c>
      <c r="N285" s="12">
        <f t="shared" si="88"/>
        <v>897</v>
      </c>
      <c r="O285" s="12">
        <f t="shared" si="89"/>
        <v>2371.1999999999998</v>
      </c>
      <c r="P285" s="12">
        <f t="shared" si="90"/>
        <v>5530.2000000000007</v>
      </c>
      <c r="Q285" s="12"/>
      <c r="R285" s="12">
        <f t="shared" si="91"/>
        <v>16575</v>
      </c>
      <c r="S285" s="12"/>
      <c r="T285" s="12">
        <f t="shared" si="92"/>
        <v>11540.22</v>
      </c>
      <c r="U285" s="12">
        <f t="shared" si="93"/>
        <v>11965.2</v>
      </c>
      <c r="V285" s="12">
        <f t="shared" si="94"/>
        <v>66459.78</v>
      </c>
      <c r="W285" s="58"/>
    </row>
    <row r="286" spans="1:24" s="7" customFormat="1" x14ac:dyDescent="0.2">
      <c r="A286" s="15">
        <f t="shared" si="85"/>
        <v>266</v>
      </c>
      <c r="B286" s="14" t="s">
        <v>5</v>
      </c>
      <c r="C286" s="13" t="s">
        <v>165</v>
      </c>
      <c r="D286" s="13" t="s">
        <v>4</v>
      </c>
      <c r="E286" s="13" t="s">
        <v>3</v>
      </c>
      <c r="F286" s="13" t="s">
        <v>2</v>
      </c>
      <c r="G286" s="52">
        <v>45536</v>
      </c>
      <c r="H286" s="52">
        <v>45657</v>
      </c>
      <c r="I286" s="12">
        <v>12000</v>
      </c>
      <c r="J286" s="12">
        <v>0</v>
      </c>
      <c r="K286" s="12">
        <v>0</v>
      </c>
      <c r="L286" s="12">
        <f t="shared" si="86"/>
        <v>344.4</v>
      </c>
      <c r="M286" s="12">
        <f t="shared" si="87"/>
        <v>851.99999999999989</v>
      </c>
      <c r="N286" s="12">
        <f t="shared" si="88"/>
        <v>138</v>
      </c>
      <c r="O286" s="12">
        <f t="shared" si="89"/>
        <v>364.8</v>
      </c>
      <c r="P286" s="12">
        <f t="shared" si="90"/>
        <v>850.80000000000007</v>
      </c>
      <c r="Q286" s="12"/>
      <c r="R286" s="12">
        <f t="shared" si="91"/>
        <v>2550</v>
      </c>
      <c r="S286" s="12">
        <v>0</v>
      </c>
      <c r="T286" s="12">
        <f t="shared" si="92"/>
        <v>709.2</v>
      </c>
      <c r="U286" s="12">
        <f t="shared" si="93"/>
        <v>1840.8</v>
      </c>
      <c r="V286" s="12">
        <f t="shared" si="94"/>
        <v>11290.8</v>
      </c>
      <c r="W286" s="58"/>
      <c r="X286" s="61"/>
    </row>
    <row r="287" spans="1:24" s="7" customFormat="1" x14ac:dyDescent="0.2">
      <c r="A287" s="15">
        <f t="shared" si="85"/>
        <v>267</v>
      </c>
      <c r="B287" s="14" t="s">
        <v>5</v>
      </c>
      <c r="C287" s="13" t="s">
        <v>141</v>
      </c>
      <c r="D287" s="13" t="s">
        <v>4</v>
      </c>
      <c r="E287" s="13" t="s">
        <v>3</v>
      </c>
      <c r="F287" s="13" t="s">
        <v>2</v>
      </c>
      <c r="G287" s="52">
        <v>45536</v>
      </c>
      <c r="H287" s="52">
        <v>45657</v>
      </c>
      <c r="I287" s="12">
        <v>43200</v>
      </c>
      <c r="J287" s="12">
        <v>894.28</v>
      </c>
      <c r="K287" s="12">
        <v>0</v>
      </c>
      <c r="L287" s="12">
        <f t="shared" si="86"/>
        <v>1239.8399999999999</v>
      </c>
      <c r="M287" s="12">
        <f t="shared" si="87"/>
        <v>3067.2</v>
      </c>
      <c r="N287" s="12">
        <f t="shared" si="88"/>
        <v>496.8</v>
      </c>
      <c r="O287" s="12">
        <f t="shared" si="89"/>
        <v>1313.28</v>
      </c>
      <c r="P287" s="12">
        <f t="shared" si="90"/>
        <v>3062.88</v>
      </c>
      <c r="Q287" s="12"/>
      <c r="R287" s="12">
        <f t="shared" si="91"/>
        <v>9180</v>
      </c>
      <c r="S287" s="12">
        <v>0</v>
      </c>
      <c r="T287" s="12">
        <f t="shared" si="92"/>
        <v>3447.3999999999996</v>
      </c>
      <c r="U287" s="12">
        <f t="shared" si="93"/>
        <v>6626.88</v>
      </c>
      <c r="V287" s="12">
        <f t="shared" si="94"/>
        <v>39752.6</v>
      </c>
      <c r="W287" s="58"/>
    </row>
    <row r="288" spans="1:24" s="7" customFormat="1" x14ac:dyDescent="0.2">
      <c r="A288" s="15">
        <f t="shared" si="85"/>
        <v>268</v>
      </c>
      <c r="B288" s="14" t="s">
        <v>5</v>
      </c>
      <c r="C288" s="13" t="s">
        <v>187</v>
      </c>
      <c r="D288" s="13" t="s">
        <v>4</v>
      </c>
      <c r="E288" s="13" t="s">
        <v>3</v>
      </c>
      <c r="F288" s="13" t="s">
        <v>2</v>
      </c>
      <c r="G288" s="52">
        <v>45536</v>
      </c>
      <c r="H288" s="52">
        <v>45657</v>
      </c>
      <c r="I288" s="12">
        <v>68600</v>
      </c>
      <c r="J288" s="12">
        <v>5105.0200000000004</v>
      </c>
      <c r="K288" s="12">
        <v>0</v>
      </c>
      <c r="L288" s="12">
        <f t="shared" si="86"/>
        <v>1968.82</v>
      </c>
      <c r="M288" s="12">
        <f t="shared" si="87"/>
        <v>4870.5999999999995</v>
      </c>
      <c r="N288" s="12">
        <f t="shared" si="88"/>
        <v>788.9</v>
      </c>
      <c r="O288" s="12">
        <f t="shared" si="89"/>
        <v>2085.44</v>
      </c>
      <c r="P288" s="12">
        <f t="shared" si="90"/>
        <v>4863.7400000000007</v>
      </c>
      <c r="Q288" s="12"/>
      <c r="R288" s="12">
        <f t="shared" si="91"/>
        <v>14577.5</v>
      </c>
      <c r="S288" s="12">
        <v>1401.4</v>
      </c>
      <c r="T288" s="12">
        <f t="shared" si="92"/>
        <v>10560.68</v>
      </c>
      <c r="U288" s="12">
        <f t="shared" si="93"/>
        <v>10523.24</v>
      </c>
      <c r="V288" s="12">
        <f t="shared" si="94"/>
        <v>58039.32</v>
      </c>
      <c r="W288" s="58"/>
    </row>
    <row r="289" spans="1:24" s="7" customFormat="1" x14ac:dyDescent="0.2">
      <c r="A289" s="15">
        <f t="shared" si="85"/>
        <v>269</v>
      </c>
      <c r="B289" s="14" t="s">
        <v>5</v>
      </c>
      <c r="C289" s="13" t="s">
        <v>140</v>
      </c>
      <c r="D289" s="13" t="s">
        <v>4</v>
      </c>
      <c r="E289" s="13" t="s">
        <v>3</v>
      </c>
      <c r="F289" s="13" t="s">
        <v>6</v>
      </c>
      <c r="G289" s="52">
        <v>45536</v>
      </c>
      <c r="H289" s="52">
        <v>45657</v>
      </c>
      <c r="I289" s="12">
        <v>14400</v>
      </c>
      <c r="J289" s="12">
        <v>0</v>
      </c>
      <c r="K289" s="12">
        <v>0</v>
      </c>
      <c r="L289" s="12">
        <f t="shared" si="86"/>
        <v>413.28</v>
      </c>
      <c r="M289" s="12">
        <f t="shared" si="87"/>
        <v>1022.3999999999999</v>
      </c>
      <c r="N289" s="12">
        <f t="shared" si="88"/>
        <v>165.6</v>
      </c>
      <c r="O289" s="12">
        <f t="shared" si="89"/>
        <v>437.76</v>
      </c>
      <c r="P289" s="12">
        <f t="shared" si="90"/>
        <v>1020.96</v>
      </c>
      <c r="Q289" s="12"/>
      <c r="R289" s="12">
        <f t="shared" si="91"/>
        <v>3060</v>
      </c>
      <c r="S289" s="12">
        <v>0</v>
      </c>
      <c r="T289" s="12">
        <f t="shared" si="92"/>
        <v>851.04</v>
      </c>
      <c r="U289" s="12">
        <f t="shared" si="93"/>
        <v>2208.96</v>
      </c>
      <c r="V289" s="12">
        <f t="shared" si="94"/>
        <v>13548.96</v>
      </c>
      <c r="W289" s="58"/>
    </row>
    <row r="290" spans="1:24" s="7" customFormat="1" x14ac:dyDescent="0.2">
      <c r="A290" s="15">
        <f t="shared" si="85"/>
        <v>270</v>
      </c>
      <c r="B290" s="14" t="s">
        <v>5</v>
      </c>
      <c r="C290" s="13" t="s">
        <v>185</v>
      </c>
      <c r="D290" s="13" t="s">
        <v>4</v>
      </c>
      <c r="E290" s="13" t="s">
        <v>3</v>
      </c>
      <c r="F290" s="13" t="s">
        <v>6</v>
      </c>
      <c r="G290" s="52">
        <v>45536</v>
      </c>
      <c r="H290" s="52">
        <v>45657</v>
      </c>
      <c r="I290" s="12">
        <v>59400</v>
      </c>
      <c r="J290" s="12">
        <v>3373.77</v>
      </c>
      <c r="K290" s="12">
        <v>0</v>
      </c>
      <c r="L290" s="12">
        <f t="shared" si="86"/>
        <v>1704.78</v>
      </c>
      <c r="M290" s="12">
        <f t="shared" si="87"/>
        <v>4217.3999999999996</v>
      </c>
      <c r="N290" s="12">
        <f t="shared" si="88"/>
        <v>683.1</v>
      </c>
      <c r="O290" s="12">
        <f t="shared" si="89"/>
        <v>1805.76</v>
      </c>
      <c r="P290" s="12">
        <f t="shared" si="90"/>
        <v>4211.46</v>
      </c>
      <c r="Q290" s="12"/>
      <c r="R290" s="12">
        <f t="shared" si="91"/>
        <v>12622.5</v>
      </c>
      <c r="S290" s="12">
        <v>0</v>
      </c>
      <c r="T290" s="12">
        <f t="shared" si="92"/>
        <v>6884.3099999999995</v>
      </c>
      <c r="U290" s="12">
        <f t="shared" si="93"/>
        <v>9111.9599999999991</v>
      </c>
      <c r="V290" s="12">
        <f t="shared" si="94"/>
        <v>52515.69</v>
      </c>
      <c r="W290" s="58"/>
    </row>
    <row r="291" spans="1:24" s="7" customFormat="1" x14ac:dyDescent="0.2">
      <c r="A291" s="15">
        <f t="shared" si="85"/>
        <v>271</v>
      </c>
      <c r="B291" s="14" t="s">
        <v>5</v>
      </c>
      <c r="C291" s="13" t="s">
        <v>525</v>
      </c>
      <c r="D291" s="13" t="s">
        <v>4</v>
      </c>
      <c r="E291" s="13" t="s">
        <v>3</v>
      </c>
      <c r="F291" s="13"/>
      <c r="G291" s="52">
        <v>45536</v>
      </c>
      <c r="H291" s="52">
        <v>45657</v>
      </c>
      <c r="I291" s="12">
        <v>36000</v>
      </c>
      <c r="J291" s="12">
        <v>0</v>
      </c>
      <c r="K291" s="12"/>
      <c r="L291" s="12">
        <f t="shared" si="86"/>
        <v>1033.2</v>
      </c>
      <c r="M291" s="12">
        <f t="shared" si="87"/>
        <v>2555.9999999999995</v>
      </c>
      <c r="N291" s="12">
        <f t="shared" si="88"/>
        <v>414</v>
      </c>
      <c r="O291" s="12">
        <f t="shared" si="89"/>
        <v>1094.4000000000001</v>
      </c>
      <c r="P291" s="12">
        <f t="shared" si="90"/>
        <v>2552.4</v>
      </c>
      <c r="Q291" s="12"/>
      <c r="R291" s="12">
        <f t="shared" si="91"/>
        <v>7650</v>
      </c>
      <c r="S291" s="12"/>
      <c r="T291" s="12">
        <f t="shared" si="92"/>
        <v>2127.6000000000004</v>
      </c>
      <c r="U291" s="12">
        <f t="shared" si="93"/>
        <v>5522.4</v>
      </c>
      <c r="V291" s="12">
        <f t="shared" si="94"/>
        <v>33872.400000000001</v>
      </c>
      <c r="W291" s="58"/>
    </row>
    <row r="292" spans="1:24" s="7" customFormat="1" x14ac:dyDescent="0.2">
      <c r="A292" s="15">
        <f t="shared" si="85"/>
        <v>272</v>
      </c>
      <c r="B292" s="14" t="s">
        <v>5</v>
      </c>
      <c r="C292" s="13" t="s">
        <v>164</v>
      </c>
      <c r="D292" s="13" t="s">
        <v>4</v>
      </c>
      <c r="E292" s="13" t="s">
        <v>3</v>
      </c>
      <c r="F292" s="13" t="s">
        <v>6</v>
      </c>
      <c r="G292" s="52">
        <v>45536</v>
      </c>
      <c r="H292" s="52">
        <v>45657</v>
      </c>
      <c r="I292" s="12">
        <v>25200</v>
      </c>
      <c r="J292" s="12">
        <v>0</v>
      </c>
      <c r="K292" s="12"/>
      <c r="L292" s="12">
        <f t="shared" si="86"/>
        <v>723.24</v>
      </c>
      <c r="M292" s="12">
        <f t="shared" si="87"/>
        <v>1789.1999999999998</v>
      </c>
      <c r="N292" s="12">
        <f t="shared" si="88"/>
        <v>289.8</v>
      </c>
      <c r="O292" s="12">
        <f t="shared" si="89"/>
        <v>766.08</v>
      </c>
      <c r="P292" s="12">
        <f t="shared" si="90"/>
        <v>1786.68</v>
      </c>
      <c r="Q292" s="12"/>
      <c r="R292" s="12">
        <f t="shared" si="91"/>
        <v>5355</v>
      </c>
      <c r="S292" s="12">
        <v>0</v>
      </c>
      <c r="T292" s="12">
        <f t="shared" si="92"/>
        <v>1489.3200000000002</v>
      </c>
      <c r="U292" s="12">
        <f t="shared" si="93"/>
        <v>3865.68</v>
      </c>
      <c r="V292" s="12">
        <f t="shared" si="94"/>
        <v>23710.68</v>
      </c>
      <c r="W292" s="58"/>
    </row>
    <row r="293" spans="1:24" s="7" customFormat="1" x14ac:dyDescent="0.2">
      <c r="A293" s="15">
        <f t="shared" si="85"/>
        <v>273</v>
      </c>
      <c r="B293" s="14" t="s">
        <v>5</v>
      </c>
      <c r="C293" s="13" t="s">
        <v>184</v>
      </c>
      <c r="D293" s="13" t="s">
        <v>4</v>
      </c>
      <c r="E293" s="13" t="s">
        <v>3</v>
      </c>
      <c r="F293" s="13" t="s">
        <v>2</v>
      </c>
      <c r="G293" s="52">
        <v>45536</v>
      </c>
      <c r="H293" s="52">
        <v>45657</v>
      </c>
      <c r="I293" s="12">
        <v>120000</v>
      </c>
      <c r="J293" s="12">
        <v>16809.87</v>
      </c>
      <c r="K293" s="12">
        <v>0</v>
      </c>
      <c r="L293" s="12">
        <f t="shared" si="86"/>
        <v>3444</v>
      </c>
      <c r="M293" s="12">
        <f t="shared" si="87"/>
        <v>8520</v>
      </c>
      <c r="N293" s="12">
        <f t="shared" si="88"/>
        <v>1380</v>
      </c>
      <c r="O293" s="12">
        <f t="shared" si="89"/>
        <v>3648</v>
      </c>
      <c r="P293" s="12">
        <f t="shared" si="90"/>
        <v>8508</v>
      </c>
      <c r="Q293" s="12"/>
      <c r="R293" s="12">
        <f t="shared" si="91"/>
        <v>25500</v>
      </c>
      <c r="S293" s="12">
        <v>0</v>
      </c>
      <c r="T293" s="12">
        <f t="shared" si="92"/>
        <v>23901.87</v>
      </c>
      <c r="U293" s="12">
        <f t="shared" si="93"/>
        <v>18408</v>
      </c>
      <c r="V293" s="12">
        <f t="shared" si="94"/>
        <v>96098.13</v>
      </c>
      <c r="W293" s="58"/>
    </row>
    <row r="294" spans="1:24" s="7" customFormat="1" x14ac:dyDescent="0.2">
      <c r="A294" s="15">
        <f t="shared" si="85"/>
        <v>274</v>
      </c>
      <c r="B294" s="14" t="s">
        <v>5</v>
      </c>
      <c r="C294" s="13" t="s">
        <v>157</v>
      </c>
      <c r="D294" s="13" t="s">
        <v>4</v>
      </c>
      <c r="E294" s="13" t="s">
        <v>3</v>
      </c>
      <c r="F294" s="13" t="s">
        <v>2</v>
      </c>
      <c r="G294" s="52">
        <v>45536</v>
      </c>
      <c r="H294" s="52">
        <v>45657</v>
      </c>
      <c r="I294" s="12">
        <v>9000</v>
      </c>
      <c r="J294" s="12">
        <v>0</v>
      </c>
      <c r="K294" s="12">
        <v>0</v>
      </c>
      <c r="L294" s="12">
        <f t="shared" si="86"/>
        <v>258.3</v>
      </c>
      <c r="M294" s="12">
        <f t="shared" si="87"/>
        <v>638.99999999999989</v>
      </c>
      <c r="N294" s="12">
        <f t="shared" si="88"/>
        <v>103.5</v>
      </c>
      <c r="O294" s="12">
        <f t="shared" si="89"/>
        <v>273.60000000000002</v>
      </c>
      <c r="P294" s="12">
        <f t="shared" si="90"/>
        <v>638.1</v>
      </c>
      <c r="Q294" s="12"/>
      <c r="R294" s="12">
        <f t="shared" si="91"/>
        <v>1912.5</v>
      </c>
      <c r="S294" s="12">
        <v>0</v>
      </c>
      <c r="T294" s="12">
        <f t="shared" si="92"/>
        <v>531.90000000000009</v>
      </c>
      <c r="U294" s="12">
        <f t="shared" si="93"/>
        <v>1380.6</v>
      </c>
      <c r="V294" s="12">
        <f t="shared" si="94"/>
        <v>8468.1</v>
      </c>
      <c r="W294" s="58"/>
    </row>
    <row r="295" spans="1:24" s="7" customFormat="1" x14ac:dyDescent="0.2">
      <c r="A295" s="15">
        <f t="shared" si="85"/>
        <v>275</v>
      </c>
      <c r="B295" s="14" t="s">
        <v>5</v>
      </c>
      <c r="C295" s="13" t="s">
        <v>183</v>
      </c>
      <c r="D295" s="13" t="s">
        <v>4</v>
      </c>
      <c r="E295" s="13" t="s">
        <v>3</v>
      </c>
      <c r="F295" s="13" t="s">
        <v>2</v>
      </c>
      <c r="G295" s="52">
        <v>45536</v>
      </c>
      <c r="H295" s="52">
        <v>45657</v>
      </c>
      <c r="I295" s="12">
        <v>75000</v>
      </c>
      <c r="J295" s="12">
        <v>6309.38</v>
      </c>
      <c r="K295" s="12">
        <v>0</v>
      </c>
      <c r="L295" s="12">
        <f t="shared" si="86"/>
        <v>2152.5</v>
      </c>
      <c r="M295" s="12">
        <f t="shared" si="87"/>
        <v>5324.9999999999991</v>
      </c>
      <c r="N295" s="12">
        <f t="shared" si="88"/>
        <v>862.5</v>
      </c>
      <c r="O295" s="12">
        <f t="shared" si="89"/>
        <v>2280</v>
      </c>
      <c r="P295" s="12">
        <f t="shared" si="90"/>
        <v>5317.5</v>
      </c>
      <c r="Q295" s="12"/>
      <c r="R295" s="12">
        <f t="shared" si="91"/>
        <v>15937.5</v>
      </c>
      <c r="S295" s="12">
        <v>0</v>
      </c>
      <c r="T295" s="12">
        <f t="shared" si="92"/>
        <v>10741.880000000001</v>
      </c>
      <c r="U295" s="12">
        <f t="shared" si="93"/>
        <v>11505</v>
      </c>
      <c r="V295" s="12">
        <f t="shared" si="94"/>
        <v>64258.119999999995</v>
      </c>
      <c r="W295" s="58"/>
    </row>
    <row r="296" spans="1:24" s="7" customFormat="1" x14ac:dyDescent="0.2">
      <c r="A296" s="15">
        <f t="shared" si="85"/>
        <v>276</v>
      </c>
      <c r="B296" s="14" t="s">
        <v>5</v>
      </c>
      <c r="C296" s="13" t="s">
        <v>182</v>
      </c>
      <c r="D296" s="13" t="s">
        <v>4</v>
      </c>
      <c r="E296" s="13" t="s">
        <v>3</v>
      </c>
      <c r="F296" s="13" t="s">
        <v>6</v>
      </c>
      <c r="G296" s="52">
        <v>45536</v>
      </c>
      <c r="H296" s="52">
        <v>45657</v>
      </c>
      <c r="I296" s="12">
        <v>44000</v>
      </c>
      <c r="J296" s="12">
        <v>1007.19</v>
      </c>
      <c r="K296" s="12">
        <v>0</v>
      </c>
      <c r="L296" s="12">
        <f t="shared" si="86"/>
        <v>1262.8</v>
      </c>
      <c r="M296" s="12">
        <f t="shared" si="87"/>
        <v>3123.9999999999995</v>
      </c>
      <c r="N296" s="12">
        <f t="shared" si="88"/>
        <v>506</v>
      </c>
      <c r="O296" s="12">
        <f t="shared" si="89"/>
        <v>1337.6</v>
      </c>
      <c r="P296" s="12">
        <f t="shared" si="90"/>
        <v>3119.6000000000004</v>
      </c>
      <c r="Q296" s="12"/>
      <c r="R296" s="12">
        <f t="shared" si="91"/>
        <v>9350</v>
      </c>
      <c r="S296" s="12">
        <v>0</v>
      </c>
      <c r="T296" s="12">
        <f t="shared" si="92"/>
        <v>3607.5899999999997</v>
      </c>
      <c r="U296" s="12">
        <f t="shared" si="93"/>
        <v>6749.6</v>
      </c>
      <c r="V296" s="12">
        <f t="shared" si="94"/>
        <v>40392.410000000003</v>
      </c>
      <c r="W296" s="58"/>
      <c r="X296" s="61"/>
    </row>
    <row r="297" spans="1:24" s="6" customFormat="1" ht="12" customHeight="1" x14ac:dyDescent="0.2">
      <c r="A297" s="15">
        <f t="shared" si="85"/>
        <v>277</v>
      </c>
      <c r="B297" s="14" t="s">
        <v>5</v>
      </c>
      <c r="C297" s="13" t="s">
        <v>181</v>
      </c>
      <c r="D297" s="13" t="s">
        <v>4</v>
      </c>
      <c r="E297" s="13" t="s">
        <v>3</v>
      </c>
      <c r="F297" s="13" t="s">
        <v>2</v>
      </c>
      <c r="G297" s="52">
        <v>45536</v>
      </c>
      <c r="H297" s="52">
        <v>45657</v>
      </c>
      <c r="I297" s="12">
        <v>52800</v>
      </c>
      <c r="J297" s="12">
        <v>2249.1799999999998</v>
      </c>
      <c r="K297" s="12">
        <v>0</v>
      </c>
      <c r="L297" s="12">
        <f t="shared" si="86"/>
        <v>1515.36</v>
      </c>
      <c r="M297" s="12">
        <f t="shared" si="87"/>
        <v>3748.7999999999997</v>
      </c>
      <c r="N297" s="12">
        <f t="shared" si="88"/>
        <v>607.20000000000005</v>
      </c>
      <c r="O297" s="12">
        <f t="shared" si="89"/>
        <v>1605.12</v>
      </c>
      <c r="P297" s="12">
        <f t="shared" si="90"/>
        <v>3743.5200000000004</v>
      </c>
      <c r="Q297" s="12"/>
      <c r="R297" s="12">
        <f t="shared" si="91"/>
        <v>11220</v>
      </c>
      <c r="S297" s="12">
        <v>0</v>
      </c>
      <c r="T297" s="12">
        <f t="shared" si="92"/>
        <v>5369.66</v>
      </c>
      <c r="U297" s="12">
        <f t="shared" si="93"/>
        <v>8099.52</v>
      </c>
      <c r="V297" s="12">
        <f t="shared" si="94"/>
        <v>47430.34</v>
      </c>
      <c r="W297" s="58"/>
    </row>
    <row r="298" spans="1:24" s="6" customFormat="1" ht="12" customHeight="1" x14ac:dyDescent="0.2">
      <c r="A298" s="15">
        <f t="shared" si="85"/>
        <v>278</v>
      </c>
      <c r="B298" s="14" t="s">
        <v>5</v>
      </c>
      <c r="C298" s="13" t="s">
        <v>170</v>
      </c>
      <c r="D298" s="57" t="s">
        <v>4</v>
      </c>
      <c r="E298" s="13" t="s">
        <v>3</v>
      </c>
      <c r="F298" s="13" t="s">
        <v>6</v>
      </c>
      <c r="G298" s="52">
        <v>45536</v>
      </c>
      <c r="H298" s="52">
        <v>45657</v>
      </c>
      <c r="I298" s="12">
        <v>12000</v>
      </c>
      <c r="J298" s="12">
        <v>0</v>
      </c>
      <c r="K298" s="12">
        <v>0</v>
      </c>
      <c r="L298" s="12">
        <f t="shared" si="86"/>
        <v>344.4</v>
      </c>
      <c r="M298" s="12">
        <f t="shared" si="87"/>
        <v>851.99999999999989</v>
      </c>
      <c r="N298" s="12">
        <f t="shared" si="88"/>
        <v>138</v>
      </c>
      <c r="O298" s="12">
        <f t="shared" si="89"/>
        <v>364.8</v>
      </c>
      <c r="P298" s="12">
        <f t="shared" si="90"/>
        <v>850.80000000000007</v>
      </c>
      <c r="Q298" s="12"/>
      <c r="R298" s="12">
        <f t="shared" si="91"/>
        <v>2550</v>
      </c>
      <c r="S298" s="12">
        <v>0</v>
      </c>
      <c r="T298" s="12">
        <f t="shared" si="92"/>
        <v>709.2</v>
      </c>
      <c r="U298" s="12">
        <f t="shared" si="93"/>
        <v>1840.8</v>
      </c>
      <c r="V298" s="12">
        <f t="shared" si="94"/>
        <v>11290.8</v>
      </c>
      <c r="W298" s="58"/>
    </row>
    <row r="299" spans="1:24" s="6" customFormat="1" x14ac:dyDescent="0.2">
      <c r="A299" s="15">
        <f t="shared" si="85"/>
        <v>279</v>
      </c>
      <c r="B299" s="14" t="s">
        <v>5</v>
      </c>
      <c r="C299" s="13" t="s">
        <v>448</v>
      </c>
      <c r="D299" s="13" t="s">
        <v>4</v>
      </c>
      <c r="E299" s="13" t="s">
        <v>3</v>
      </c>
      <c r="F299" s="13" t="s">
        <v>6</v>
      </c>
      <c r="G299" s="52">
        <v>45536</v>
      </c>
      <c r="H299" s="52">
        <v>45657</v>
      </c>
      <c r="I299" s="12">
        <v>42000</v>
      </c>
      <c r="J299" s="12">
        <v>724.92</v>
      </c>
      <c r="K299" s="12">
        <v>0</v>
      </c>
      <c r="L299" s="12">
        <f t="shared" si="86"/>
        <v>1205.4000000000001</v>
      </c>
      <c r="M299" s="12">
        <f t="shared" si="87"/>
        <v>2981.9999999999995</v>
      </c>
      <c r="N299" s="12">
        <f t="shared" si="88"/>
        <v>483</v>
      </c>
      <c r="O299" s="12">
        <f t="shared" si="89"/>
        <v>1276.8</v>
      </c>
      <c r="P299" s="12">
        <f t="shared" si="90"/>
        <v>2977.8</v>
      </c>
      <c r="Q299" s="12"/>
      <c r="R299" s="12">
        <f t="shared" si="91"/>
        <v>8925</v>
      </c>
      <c r="S299" s="12">
        <v>0</v>
      </c>
      <c r="T299" s="12">
        <f t="shared" si="92"/>
        <v>3207.12</v>
      </c>
      <c r="U299" s="12">
        <f t="shared" si="93"/>
        <v>6442.7999999999993</v>
      </c>
      <c r="V299" s="12">
        <f t="shared" si="94"/>
        <v>38792.879999999997</v>
      </c>
      <c r="W299" s="58"/>
    </row>
    <row r="300" spans="1:24" s="6" customFormat="1" x14ac:dyDescent="0.2">
      <c r="A300" s="15">
        <f t="shared" si="85"/>
        <v>280</v>
      </c>
      <c r="B300" s="14" t="s">
        <v>5</v>
      </c>
      <c r="C300" s="13" t="s">
        <v>156</v>
      </c>
      <c r="D300" s="13" t="s">
        <v>4</v>
      </c>
      <c r="E300" s="13" t="s">
        <v>3</v>
      </c>
      <c r="F300" s="13" t="s">
        <v>2</v>
      </c>
      <c r="G300" s="52">
        <v>45536</v>
      </c>
      <c r="H300" s="52">
        <v>45657</v>
      </c>
      <c r="I300" s="12">
        <v>12000</v>
      </c>
      <c r="J300" s="12">
        <v>0</v>
      </c>
      <c r="K300" s="12">
        <v>0</v>
      </c>
      <c r="L300" s="12">
        <f t="shared" si="86"/>
        <v>344.4</v>
      </c>
      <c r="M300" s="12">
        <f t="shared" si="87"/>
        <v>851.99999999999989</v>
      </c>
      <c r="N300" s="12">
        <f t="shared" si="88"/>
        <v>138</v>
      </c>
      <c r="O300" s="12">
        <f t="shared" si="89"/>
        <v>364.8</v>
      </c>
      <c r="P300" s="12">
        <f t="shared" si="90"/>
        <v>850.80000000000007</v>
      </c>
      <c r="Q300" s="12"/>
      <c r="R300" s="12">
        <f t="shared" si="91"/>
        <v>2550</v>
      </c>
      <c r="S300" s="12">
        <v>0</v>
      </c>
      <c r="T300" s="12">
        <f t="shared" si="92"/>
        <v>709.2</v>
      </c>
      <c r="U300" s="12">
        <f t="shared" si="93"/>
        <v>1840.8</v>
      </c>
      <c r="V300" s="12">
        <f t="shared" si="94"/>
        <v>11290.8</v>
      </c>
      <c r="W300" s="58"/>
    </row>
    <row r="301" spans="1:24" s="6" customFormat="1" x14ac:dyDescent="0.2">
      <c r="A301" s="15">
        <f t="shared" si="85"/>
        <v>281</v>
      </c>
      <c r="B301" s="14" t="s">
        <v>5</v>
      </c>
      <c r="C301" s="13" t="s">
        <v>153</v>
      </c>
      <c r="D301" s="13" t="s">
        <v>4</v>
      </c>
      <c r="E301" s="13" t="s">
        <v>3</v>
      </c>
      <c r="F301" s="13" t="s">
        <v>2</v>
      </c>
      <c r="G301" s="52">
        <v>45536</v>
      </c>
      <c r="H301" s="52">
        <v>45657</v>
      </c>
      <c r="I301" s="12">
        <v>9000</v>
      </c>
      <c r="J301" s="12">
        <v>0</v>
      </c>
      <c r="K301" s="12">
        <v>0</v>
      </c>
      <c r="L301" s="12">
        <f t="shared" si="86"/>
        <v>258.3</v>
      </c>
      <c r="M301" s="12">
        <f t="shared" si="87"/>
        <v>638.99999999999989</v>
      </c>
      <c r="N301" s="12">
        <f t="shared" si="88"/>
        <v>103.5</v>
      </c>
      <c r="O301" s="12">
        <f t="shared" si="89"/>
        <v>273.60000000000002</v>
      </c>
      <c r="P301" s="12">
        <f t="shared" si="90"/>
        <v>638.1</v>
      </c>
      <c r="Q301" s="12"/>
      <c r="R301" s="12">
        <f t="shared" si="91"/>
        <v>1912.5</v>
      </c>
      <c r="S301" s="12">
        <v>0</v>
      </c>
      <c r="T301" s="12">
        <f t="shared" si="92"/>
        <v>531.90000000000009</v>
      </c>
      <c r="U301" s="12">
        <f t="shared" si="93"/>
        <v>1380.6</v>
      </c>
      <c r="V301" s="12">
        <f t="shared" si="94"/>
        <v>8468.1</v>
      </c>
      <c r="W301" s="58"/>
    </row>
    <row r="302" spans="1:24" s="6" customFormat="1" x14ac:dyDescent="0.2">
      <c r="A302" s="15">
        <f t="shared" si="85"/>
        <v>282</v>
      </c>
      <c r="B302" s="14" t="s">
        <v>5</v>
      </c>
      <c r="C302" s="13" t="s">
        <v>152</v>
      </c>
      <c r="D302" s="13" t="s">
        <v>4</v>
      </c>
      <c r="E302" s="13" t="s">
        <v>3</v>
      </c>
      <c r="F302" s="13" t="s">
        <v>2</v>
      </c>
      <c r="G302" s="52">
        <v>45536</v>
      </c>
      <c r="H302" s="52">
        <v>45657</v>
      </c>
      <c r="I302" s="12">
        <v>27000</v>
      </c>
      <c r="J302" s="12">
        <v>0</v>
      </c>
      <c r="K302" s="12">
        <v>0</v>
      </c>
      <c r="L302" s="12">
        <f t="shared" si="86"/>
        <v>774.9</v>
      </c>
      <c r="M302" s="12">
        <f t="shared" si="87"/>
        <v>1916.9999999999998</v>
      </c>
      <c r="N302" s="12">
        <f t="shared" si="88"/>
        <v>310.5</v>
      </c>
      <c r="O302" s="12">
        <f t="shared" si="89"/>
        <v>820.8</v>
      </c>
      <c r="P302" s="12">
        <f t="shared" si="90"/>
        <v>1914.3000000000002</v>
      </c>
      <c r="Q302" s="12"/>
      <c r="R302" s="12">
        <f t="shared" si="91"/>
        <v>5737.5</v>
      </c>
      <c r="S302" s="12">
        <v>0</v>
      </c>
      <c r="T302" s="12">
        <f t="shared" si="92"/>
        <v>1595.6999999999998</v>
      </c>
      <c r="U302" s="12">
        <f t="shared" si="93"/>
        <v>4141.8</v>
      </c>
      <c r="V302" s="12">
        <f t="shared" si="94"/>
        <v>25404.3</v>
      </c>
      <c r="W302" s="58"/>
    </row>
    <row r="303" spans="1:24" s="6" customFormat="1" x14ac:dyDescent="0.2">
      <c r="A303" s="15">
        <f t="shared" si="85"/>
        <v>283</v>
      </c>
      <c r="B303" s="14" t="s">
        <v>133</v>
      </c>
      <c r="C303" s="13" t="s">
        <v>204</v>
      </c>
      <c r="D303" s="13" t="s">
        <v>411</v>
      </c>
      <c r="E303" s="13" t="s">
        <v>3</v>
      </c>
      <c r="F303" s="13" t="s">
        <v>6</v>
      </c>
      <c r="G303" s="52">
        <v>45444</v>
      </c>
      <c r="H303" s="52">
        <v>45626</v>
      </c>
      <c r="I303" s="12">
        <v>55000</v>
      </c>
      <c r="J303" s="12">
        <v>2302.36</v>
      </c>
      <c r="K303" s="12">
        <v>0</v>
      </c>
      <c r="L303" s="12">
        <f t="shared" si="86"/>
        <v>1578.5</v>
      </c>
      <c r="M303" s="12">
        <f t="shared" si="87"/>
        <v>3904.9999999999995</v>
      </c>
      <c r="N303" s="12">
        <f t="shared" si="88"/>
        <v>632.5</v>
      </c>
      <c r="O303" s="12">
        <f t="shared" si="89"/>
        <v>1672</v>
      </c>
      <c r="P303" s="12">
        <f t="shared" si="90"/>
        <v>3899.5000000000005</v>
      </c>
      <c r="Q303" s="12"/>
      <c r="R303" s="12">
        <f t="shared" si="91"/>
        <v>11687.5</v>
      </c>
      <c r="S303" s="12">
        <v>24698.76</v>
      </c>
      <c r="T303" s="12">
        <f t="shared" si="92"/>
        <v>30251.62</v>
      </c>
      <c r="U303" s="12">
        <f t="shared" si="93"/>
        <v>8437</v>
      </c>
      <c r="V303" s="12">
        <f t="shared" si="94"/>
        <v>24748.38</v>
      </c>
      <c r="W303" s="58"/>
    </row>
    <row r="304" spans="1:24" s="6" customFormat="1" ht="12" customHeight="1" x14ac:dyDescent="0.2">
      <c r="A304" s="15">
        <f t="shared" si="85"/>
        <v>284</v>
      </c>
      <c r="B304" s="14" t="s">
        <v>5</v>
      </c>
      <c r="C304" s="13" t="s">
        <v>151</v>
      </c>
      <c r="D304" s="13" t="s">
        <v>4</v>
      </c>
      <c r="E304" s="13" t="s">
        <v>3</v>
      </c>
      <c r="F304" s="13" t="s">
        <v>2</v>
      </c>
      <c r="G304" s="52">
        <v>45536</v>
      </c>
      <c r="H304" s="52">
        <v>45657</v>
      </c>
      <c r="I304" s="12">
        <v>15000</v>
      </c>
      <c r="J304" s="12">
        <v>0</v>
      </c>
      <c r="K304" s="12">
        <v>0</v>
      </c>
      <c r="L304" s="12">
        <f t="shared" si="86"/>
        <v>430.5</v>
      </c>
      <c r="M304" s="12">
        <f t="shared" si="87"/>
        <v>1065</v>
      </c>
      <c r="N304" s="12">
        <f t="shared" si="88"/>
        <v>172.5</v>
      </c>
      <c r="O304" s="12">
        <f t="shared" si="89"/>
        <v>456</v>
      </c>
      <c r="P304" s="12">
        <f t="shared" si="90"/>
        <v>1063.5</v>
      </c>
      <c r="Q304" s="12"/>
      <c r="R304" s="12">
        <f t="shared" si="91"/>
        <v>3187.5</v>
      </c>
      <c r="S304" s="12">
        <v>0</v>
      </c>
      <c r="T304" s="12">
        <f t="shared" si="92"/>
        <v>886.5</v>
      </c>
      <c r="U304" s="12">
        <f t="shared" si="93"/>
        <v>2301</v>
      </c>
      <c r="V304" s="12">
        <f t="shared" si="94"/>
        <v>14113.5</v>
      </c>
      <c r="W304" s="58"/>
    </row>
    <row r="305" spans="1:23" s="6" customFormat="1" ht="12" customHeight="1" x14ac:dyDescent="0.2">
      <c r="A305" s="15">
        <f t="shared" si="85"/>
        <v>285</v>
      </c>
      <c r="B305" s="14" t="s">
        <v>5</v>
      </c>
      <c r="C305" s="13" t="s">
        <v>146</v>
      </c>
      <c r="D305" s="13" t="s">
        <v>4</v>
      </c>
      <c r="E305" s="13" t="s">
        <v>3</v>
      </c>
      <c r="F305" s="13" t="s">
        <v>2</v>
      </c>
      <c r="G305" s="52">
        <v>45536</v>
      </c>
      <c r="H305" s="52">
        <v>45657</v>
      </c>
      <c r="I305" s="12">
        <v>120000</v>
      </c>
      <c r="J305" s="12">
        <v>16809.87</v>
      </c>
      <c r="K305" s="12">
        <v>0</v>
      </c>
      <c r="L305" s="12">
        <f t="shared" si="86"/>
        <v>3444</v>
      </c>
      <c r="M305" s="12">
        <f t="shared" si="87"/>
        <v>8520</v>
      </c>
      <c r="N305" s="12">
        <f t="shared" si="88"/>
        <v>1380</v>
      </c>
      <c r="O305" s="12">
        <f t="shared" si="89"/>
        <v>3648</v>
      </c>
      <c r="P305" s="12">
        <f t="shared" si="90"/>
        <v>8508</v>
      </c>
      <c r="Q305" s="12"/>
      <c r="R305" s="12">
        <f t="shared" si="91"/>
        <v>25500</v>
      </c>
      <c r="S305" s="12">
        <v>4200</v>
      </c>
      <c r="T305" s="12">
        <f t="shared" si="92"/>
        <v>28101.87</v>
      </c>
      <c r="U305" s="12">
        <f t="shared" si="93"/>
        <v>18408</v>
      </c>
      <c r="V305" s="12">
        <f t="shared" si="94"/>
        <v>91898.13</v>
      </c>
      <c r="W305" s="58"/>
    </row>
    <row r="306" spans="1:23" s="6" customFormat="1" ht="12" customHeight="1" x14ac:dyDescent="0.2">
      <c r="A306" s="15">
        <f t="shared" si="85"/>
        <v>286</v>
      </c>
      <c r="B306" s="14" t="s">
        <v>5</v>
      </c>
      <c r="C306" s="13" t="s">
        <v>180</v>
      </c>
      <c r="D306" s="13" t="s">
        <v>4</v>
      </c>
      <c r="E306" s="13" t="s">
        <v>3</v>
      </c>
      <c r="F306" s="13" t="s">
        <v>2</v>
      </c>
      <c r="G306" s="52">
        <v>45536</v>
      </c>
      <c r="H306" s="52">
        <v>45657</v>
      </c>
      <c r="I306" s="12">
        <v>10800</v>
      </c>
      <c r="J306" s="12">
        <v>0</v>
      </c>
      <c r="K306" s="12">
        <v>0</v>
      </c>
      <c r="L306" s="12">
        <f t="shared" si="86"/>
        <v>309.95999999999998</v>
      </c>
      <c r="M306" s="12">
        <f t="shared" si="87"/>
        <v>766.8</v>
      </c>
      <c r="N306" s="12">
        <f t="shared" si="88"/>
        <v>124.2</v>
      </c>
      <c r="O306" s="12">
        <f t="shared" si="89"/>
        <v>328.32</v>
      </c>
      <c r="P306" s="12">
        <f t="shared" si="90"/>
        <v>765.72</v>
      </c>
      <c r="Q306" s="12"/>
      <c r="R306" s="12">
        <f t="shared" si="91"/>
        <v>2295</v>
      </c>
      <c r="S306" s="12">
        <v>0</v>
      </c>
      <c r="T306" s="12">
        <f t="shared" si="92"/>
        <v>638.28</v>
      </c>
      <c r="U306" s="12">
        <f t="shared" si="93"/>
        <v>1656.72</v>
      </c>
      <c r="V306" s="12">
        <f t="shared" si="94"/>
        <v>10161.719999999999</v>
      </c>
      <c r="W306" s="58"/>
    </row>
    <row r="307" spans="1:23" s="6" customFormat="1" ht="12" customHeight="1" x14ac:dyDescent="0.2">
      <c r="A307" s="15">
        <f t="shared" si="85"/>
        <v>287</v>
      </c>
      <c r="B307" s="14" t="s">
        <v>5</v>
      </c>
      <c r="C307" s="13" t="s">
        <v>160</v>
      </c>
      <c r="D307" s="13" t="s">
        <v>4</v>
      </c>
      <c r="E307" s="13" t="s">
        <v>3</v>
      </c>
      <c r="F307" s="13" t="s">
        <v>2</v>
      </c>
      <c r="G307" s="52">
        <v>45536</v>
      </c>
      <c r="H307" s="52">
        <v>45657</v>
      </c>
      <c r="I307" s="12">
        <v>28600</v>
      </c>
      <c r="J307" s="12">
        <v>0</v>
      </c>
      <c r="K307" s="12">
        <v>0</v>
      </c>
      <c r="L307" s="12">
        <f t="shared" si="86"/>
        <v>820.82</v>
      </c>
      <c r="M307" s="12">
        <f t="shared" si="87"/>
        <v>2030.6</v>
      </c>
      <c r="N307" s="12">
        <f t="shared" si="88"/>
        <v>328.9</v>
      </c>
      <c r="O307" s="12">
        <f t="shared" si="89"/>
        <v>869.44</v>
      </c>
      <c r="P307" s="12">
        <f t="shared" si="90"/>
        <v>2027.7400000000002</v>
      </c>
      <c r="Q307" s="12"/>
      <c r="R307" s="12">
        <f t="shared" si="91"/>
        <v>6077.5</v>
      </c>
      <c r="S307" s="55">
        <v>0</v>
      </c>
      <c r="T307" s="12">
        <f t="shared" si="92"/>
        <v>1690.2600000000002</v>
      </c>
      <c r="U307" s="12">
        <f t="shared" si="93"/>
        <v>4387.24</v>
      </c>
      <c r="V307" s="12">
        <f t="shared" si="94"/>
        <v>26909.739999999998</v>
      </c>
      <c r="W307" s="58"/>
    </row>
    <row r="308" spans="1:23" s="6" customFormat="1" ht="12" customHeight="1" x14ac:dyDescent="0.2">
      <c r="A308" s="15">
        <f t="shared" si="85"/>
        <v>288</v>
      </c>
      <c r="B308" s="14" t="s">
        <v>5</v>
      </c>
      <c r="C308" s="13" t="s">
        <v>179</v>
      </c>
      <c r="D308" s="13" t="s">
        <v>4</v>
      </c>
      <c r="E308" s="13" t="s">
        <v>3</v>
      </c>
      <c r="F308" s="13" t="s">
        <v>2</v>
      </c>
      <c r="G308" s="52">
        <v>45536</v>
      </c>
      <c r="H308" s="52">
        <v>45657</v>
      </c>
      <c r="I308" s="12">
        <v>37400</v>
      </c>
      <c r="J308" s="12">
        <v>0</v>
      </c>
      <c r="K308" s="12">
        <v>0</v>
      </c>
      <c r="L308" s="12">
        <f t="shared" si="86"/>
        <v>1073.3799999999999</v>
      </c>
      <c r="M308" s="12">
        <f t="shared" si="87"/>
        <v>2655.3999999999996</v>
      </c>
      <c r="N308" s="12">
        <f t="shared" si="88"/>
        <v>430.09999999999997</v>
      </c>
      <c r="O308" s="12">
        <f t="shared" si="89"/>
        <v>1136.96</v>
      </c>
      <c r="P308" s="12">
        <f t="shared" si="90"/>
        <v>2651.6600000000003</v>
      </c>
      <c r="Q308" s="12"/>
      <c r="R308" s="12">
        <f t="shared" si="91"/>
        <v>7947.5</v>
      </c>
      <c r="S308" s="12">
        <v>0</v>
      </c>
      <c r="T308" s="12">
        <f t="shared" si="92"/>
        <v>2210.34</v>
      </c>
      <c r="U308" s="12">
        <f t="shared" si="93"/>
        <v>5737.16</v>
      </c>
      <c r="V308" s="12">
        <f t="shared" si="94"/>
        <v>35189.660000000003</v>
      </c>
      <c r="W308" s="58"/>
    </row>
    <row r="309" spans="1:23" s="6" customFormat="1" ht="12" customHeight="1" x14ac:dyDescent="0.2">
      <c r="A309" s="15">
        <f t="shared" si="85"/>
        <v>289</v>
      </c>
      <c r="B309" s="14" t="s">
        <v>5</v>
      </c>
      <c r="C309" s="13" t="s">
        <v>178</v>
      </c>
      <c r="D309" s="13" t="s">
        <v>4</v>
      </c>
      <c r="E309" s="13" t="s">
        <v>3</v>
      </c>
      <c r="F309" s="13" t="s">
        <v>6</v>
      </c>
      <c r="G309" s="52">
        <v>45536</v>
      </c>
      <c r="H309" s="52">
        <v>45657</v>
      </c>
      <c r="I309" s="12">
        <v>60000</v>
      </c>
      <c r="J309" s="12">
        <v>3486.68</v>
      </c>
      <c r="K309" s="12">
        <v>0</v>
      </c>
      <c r="L309" s="12">
        <f t="shared" si="86"/>
        <v>1722</v>
      </c>
      <c r="M309" s="12">
        <f t="shared" si="87"/>
        <v>4260</v>
      </c>
      <c r="N309" s="12">
        <f t="shared" si="88"/>
        <v>690</v>
      </c>
      <c r="O309" s="12">
        <f t="shared" si="89"/>
        <v>1824</v>
      </c>
      <c r="P309" s="12">
        <f t="shared" si="90"/>
        <v>4254</v>
      </c>
      <c r="Q309" s="12"/>
      <c r="R309" s="12">
        <f t="shared" si="91"/>
        <v>12750</v>
      </c>
      <c r="S309" s="12">
        <v>0</v>
      </c>
      <c r="T309" s="12">
        <f t="shared" si="92"/>
        <v>7032.68</v>
      </c>
      <c r="U309" s="12">
        <f t="shared" si="93"/>
        <v>9204</v>
      </c>
      <c r="V309" s="12">
        <f t="shared" si="94"/>
        <v>52967.32</v>
      </c>
      <c r="W309" s="58"/>
    </row>
    <row r="310" spans="1:23" s="6" customFormat="1" x14ac:dyDescent="0.2">
      <c r="A310" s="15">
        <f t="shared" si="85"/>
        <v>290</v>
      </c>
      <c r="B310" s="14" t="s">
        <v>5</v>
      </c>
      <c r="C310" s="13" t="s">
        <v>150</v>
      </c>
      <c r="D310" s="13" t="s">
        <v>4</v>
      </c>
      <c r="E310" s="13" t="s">
        <v>3</v>
      </c>
      <c r="F310" s="13" t="s">
        <v>6</v>
      </c>
      <c r="G310" s="52">
        <v>45536</v>
      </c>
      <c r="H310" s="52">
        <v>45657</v>
      </c>
      <c r="I310" s="12">
        <v>78000</v>
      </c>
      <c r="J310" s="12">
        <v>6930.42</v>
      </c>
      <c r="K310" s="12">
        <v>0</v>
      </c>
      <c r="L310" s="12">
        <f t="shared" si="86"/>
        <v>2238.6</v>
      </c>
      <c r="M310" s="12">
        <f t="shared" si="87"/>
        <v>5537.9999999999991</v>
      </c>
      <c r="N310" s="12">
        <f t="shared" si="88"/>
        <v>897</v>
      </c>
      <c r="O310" s="12">
        <f t="shared" si="89"/>
        <v>2371.1999999999998</v>
      </c>
      <c r="P310" s="12">
        <f t="shared" si="90"/>
        <v>5530.2000000000007</v>
      </c>
      <c r="Q310" s="12"/>
      <c r="R310" s="12">
        <f t="shared" si="91"/>
        <v>16575</v>
      </c>
      <c r="S310" s="12">
        <v>0</v>
      </c>
      <c r="T310" s="12">
        <f t="shared" si="92"/>
        <v>11540.22</v>
      </c>
      <c r="U310" s="12">
        <f t="shared" si="93"/>
        <v>11965.2</v>
      </c>
      <c r="V310" s="12">
        <f t="shared" si="94"/>
        <v>66459.78</v>
      </c>
      <c r="W310" s="58"/>
    </row>
    <row r="311" spans="1:23" s="7" customFormat="1" ht="15" customHeight="1" x14ac:dyDescent="0.2">
      <c r="A311" s="15">
        <f t="shared" si="85"/>
        <v>291</v>
      </c>
      <c r="B311" s="14" t="s">
        <v>5</v>
      </c>
      <c r="C311" s="13" t="s">
        <v>177</v>
      </c>
      <c r="D311" s="13" t="s">
        <v>4</v>
      </c>
      <c r="E311" s="13" t="s">
        <v>3</v>
      </c>
      <c r="F311" s="13" t="s">
        <v>6</v>
      </c>
      <c r="G311" s="52">
        <v>45536</v>
      </c>
      <c r="H311" s="52">
        <v>45657</v>
      </c>
      <c r="I311" s="12">
        <v>120000</v>
      </c>
      <c r="J311" s="12">
        <v>16809.87</v>
      </c>
      <c r="K311" s="12">
        <v>0</v>
      </c>
      <c r="L311" s="12">
        <f t="shared" ref="L311:L333" si="95">I311*2.87%</f>
        <v>3444</v>
      </c>
      <c r="M311" s="12">
        <f t="shared" ref="M311:M333" si="96">I311*7.1%</f>
        <v>8520</v>
      </c>
      <c r="N311" s="12">
        <f t="shared" ref="N311:N333" si="97">I311*1.15%</f>
        <v>1380</v>
      </c>
      <c r="O311" s="12">
        <f t="shared" ref="O311:O333" si="98">I311*3.04%</f>
        <v>3648</v>
      </c>
      <c r="P311" s="12">
        <f t="shared" ref="P311:P333" si="99">I311*7.09%</f>
        <v>8508</v>
      </c>
      <c r="Q311" s="12"/>
      <c r="R311" s="12">
        <f t="shared" ref="R311:R333" si="100">L311+M311+N311+O311+P311</f>
        <v>25500</v>
      </c>
      <c r="S311" s="12">
        <v>0</v>
      </c>
      <c r="T311" s="12">
        <f t="shared" ref="T311:T342" si="101">+L311+O311+Q311+S311+J311+K311</f>
        <v>23901.87</v>
      </c>
      <c r="U311" s="12">
        <f t="shared" ref="U311:U333" si="102">+P311+N311+M311</f>
        <v>18408</v>
      </c>
      <c r="V311" s="12">
        <f t="shared" ref="V311:V333" si="103">+I311-T311</f>
        <v>96098.13</v>
      </c>
      <c r="W311" s="58"/>
    </row>
    <row r="312" spans="1:23" s="7" customFormat="1" x14ac:dyDescent="0.2">
      <c r="A312" s="15">
        <f t="shared" si="85"/>
        <v>292</v>
      </c>
      <c r="B312" s="14" t="s">
        <v>5</v>
      </c>
      <c r="C312" s="10" t="s">
        <v>176</v>
      </c>
      <c r="D312" s="10" t="s">
        <v>4</v>
      </c>
      <c r="E312" s="13" t="s">
        <v>3</v>
      </c>
      <c r="F312" s="13" t="s">
        <v>2</v>
      </c>
      <c r="G312" s="52">
        <v>45536</v>
      </c>
      <c r="H312" s="52">
        <v>45657</v>
      </c>
      <c r="I312" s="12">
        <v>72000</v>
      </c>
      <c r="J312" s="12">
        <v>5744.84</v>
      </c>
      <c r="K312" s="12">
        <v>0</v>
      </c>
      <c r="L312" s="12">
        <f t="shared" si="95"/>
        <v>2066.4</v>
      </c>
      <c r="M312" s="12">
        <f t="shared" si="96"/>
        <v>5111.9999999999991</v>
      </c>
      <c r="N312" s="12">
        <f t="shared" si="97"/>
        <v>828</v>
      </c>
      <c r="O312" s="12">
        <f t="shared" si="98"/>
        <v>2188.8000000000002</v>
      </c>
      <c r="P312" s="12">
        <f t="shared" si="99"/>
        <v>5104.8</v>
      </c>
      <c r="Q312" s="12"/>
      <c r="R312" s="12">
        <f t="shared" si="100"/>
        <v>15300</v>
      </c>
      <c r="S312" s="12">
        <v>0</v>
      </c>
      <c r="T312" s="12">
        <f t="shared" si="101"/>
        <v>10000.040000000001</v>
      </c>
      <c r="U312" s="12">
        <f t="shared" si="102"/>
        <v>11044.8</v>
      </c>
      <c r="V312" s="12">
        <f t="shared" si="103"/>
        <v>61999.96</v>
      </c>
      <c r="W312" s="58"/>
    </row>
    <row r="313" spans="1:23" s="7" customFormat="1" ht="15" customHeight="1" x14ac:dyDescent="0.2">
      <c r="A313" s="15">
        <f t="shared" si="85"/>
        <v>293</v>
      </c>
      <c r="B313" s="14" t="s">
        <v>5</v>
      </c>
      <c r="C313" s="13" t="s">
        <v>175</v>
      </c>
      <c r="D313" s="13" t="s">
        <v>4</v>
      </c>
      <c r="E313" s="13" t="s">
        <v>3</v>
      </c>
      <c r="F313" s="13" t="s">
        <v>6</v>
      </c>
      <c r="G313" s="52">
        <v>45536</v>
      </c>
      <c r="H313" s="52">
        <v>45657</v>
      </c>
      <c r="I313" s="12">
        <v>120000</v>
      </c>
      <c r="J313" s="12">
        <v>16809.87</v>
      </c>
      <c r="K313" s="12">
        <v>0</v>
      </c>
      <c r="L313" s="12">
        <f t="shared" si="95"/>
        <v>3444</v>
      </c>
      <c r="M313" s="12">
        <f t="shared" si="96"/>
        <v>8520</v>
      </c>
      <c r="N313" s="12">
        <f t="shared" si="97"/>
        <v>1380</v>
      </c>
      <c r="O313" s="12">
        <f t="shared" si="98"/>
        <v>3648</v>
      </c>
      <c r="P313" s="12">
        <f t="shared" si="99"/>
        <v>8508</v>
      </c>
      <c r="Q313" s="12"/>
      <c r="R313" s="12">
        <f t="shared" si="100"/>
        <v>25500</v>
      </c>
      <c r="S313" s="12">
        <v>0</v>
      </c>
      <c r="T313" s="12">
        <f t="shared" si="101"/>
        <v>23901.87</v>
      </c>
      <c r="U313" s="12">
        <f t="shared" si="102"/>
        <v>18408</v>
      </c>
      <c r="V313" s="12">
        <f t="shared" si="103"/>
        <v>96098.13</v>
      </c>
      <c r="W313" s="58"/>
    </row>
    <row r="314" spans="1:23" s="7" customFormat="1" x14ac:dyDescent="0.2">
      <c r="A314" s="15">
        <f t="shared" si="85"/>
        <v>294</v>
      </c>
      <c r="B314" s="14" t="s">
        <v>5</v>
      </c>
      <c r="C314" s="13" t="s">
        <v>174</v>
      </c>
      <c r="D314" s="13" t="s">
        <v>4</v>
      </c>
      <c r="E314" s="13" t="s">
        <v>3</v>
      </c>
      <c r="F314" s="13" t="s">
        <v>6</v>
      </c>
      <c r="G314" s="52">
        <v>45536</v>
      </c>
      <c r="H314" s="52">
        <v>45657</v>
      </c>
      <c r="I314" s="12">
        <v>12000</v>
      </c>
      <c r="J314" s="12">
        <v>0</v>
      </c>
      <c r="K314" s="12">
        <v>0</v>
      </c>
      <c r="L314" s="12">
        <f t="shared" si="95"/>
        <v>344.4</v>
      </c>
      <c r="M314" s="12">
        <f t="shared" si="96"/>
        <v>851.99999999999989</v>
      </c>
      <c r="N314" s="12">
        <f t="shared" si="97"/>
        <v>138</v>
      </c>
      <c r="O314" s="12">
        <f t="shared" si="98"/>
        <v>364.8</v>
      </c>
      <c r="P314" s="12">
        <f t="shared" si="99"/>
        <v>850.80000000000007</v>
      </c>
      <c r="Q314" s="12"/>
      <c r="R314" s="12">
        <f t="shared" si="100"/>
        <v>2550</v>
      </c>
      <c r="S314" s="12">
        <v>0</v>
      </c>
      <c r="T314" s="12">
        <f t="shared" si="101"/>
        <v>709.2</v>
      </c>
      <c r="U314" s="12">
        <f t="shared" si="102"/>
        <v>1840.8</v>
      </c>
      <c r="V314" s="12">
        <f t="shared" si="103"/>
        <v>11290.8</v>
      </c>
      <c r="W314" s="58"/>
    </row>
    <row r="315" spans="1:23" s="7" customFormat="1" x14ac:dyDescent="0.2">
      <c r="A315" s="15">
        <f t="shared" si="85"/>
        <v>295</v>
      </c>
      <c r="B315" s="14" t="s">
        <v>5</v>
      </c>
      <c r="C315" s="13" t="s">
        <v>139</v>
      </c>
      <c r="D315" s="13" t="s">
        <v>4</v>
      </c>
      <c r="E315" s="13" t="s">
        <v>3</v>
      </c>
      <c r="F315" s="13" t="s">
        <v>2</v>
      </c>
      <c r="G315" s="52">
        <v>45536</v>
      </c>
      <c r="H315" s="52">
        <v>45657</v>
      </c>
      <c r="I315" s="12">
        <v>66000</v>
      </c>
      <c r="J315" s="12">
        <v>0</v>
      </c>
      <c r="K315" s="12">
        <v>0</v>
      </c>
      <c r="L315" s="12">
        <f t="shared" si="95"/>
        <v>1894.2</v>
      </c>
      <c r="M315" s="12">
        <f t="shared" si="96"/>
        <v>4686</v>
      </c>
      <c r="N315" s="12">
        <f t="shared" si="97"/>
        <v>759</v>
      </c>
      <c r="O315" s="12">
        <f t="shared" si="98"/>
        <v>2006.4</v>
      </c>
      <c r="P315" s="12">
        <f t="shared" si="99"/>
        <v>4679.4000000000005</v>
      </c>
      <c r="Q315" s="12"/>
      <c r="R315" s="12">
        <f t="shared" si="100"/>
        <v>14025</v>
      </c>
      <c r="S315" s="12">
        <v>0</v>
      </c>
      <c r="T315" s="12">
        <f t="shared" si="101"/>
        <v>3900.6000000000004</v>
      </c>
      <c r="U315" s="12">
        <f t="shared" si="102"/>
        <v>10124.400000000001</v>
      </c>
      <c r="V315" s="12">
        <f t="shared" si="103"/>
        <v>62099.4</v>
      </c>
      <c r="W315" s="58"/>
    </row>
    <row r="316" spans="1:23" s="7" customFormat="1" x14ac:dyDescent="0.2">
      <c r="A316" s="15">
        <f t="shared" si="85"/>
        <v>296</v>
      </c>
      <c r="B316" s="14" t="s">
        <v>5</v>
      </c>
      <c r="C316" s="13" t="s">
        <v>149</v>
      </c>
      <c r="D316" s="13" t="s">
        <v>4</v>
      </c>
      <c r="E316" s="13" t="s">
        <v>3</v>
      </c>
      <c r="F316" s="13" t="s">
        <v>6</v>
      </c>
      <c r="G316" s="52">
        <v>45536</v>
      </c>
      <c r="H316" s="52">
        <v>45657</v>
      </c>
      <c r="I316" s="12">
        <v>66000</v>
      </c>
      <c r="J316" s="12">
        <v>4615.76</v>
      </c>
      <c r="K316" s="12">
        <v>0</v>
      </c>
      <c r="L316" s="12">
        <f t="shared" si="95"/>
        <v>1894.2</v>
      </c>
      <c r="M316" s="12">
        <f t="shared" si="96"/>
        <v>4686</v>
      </c>
      <c r="N316" s="12">
        <f t="shared" si="97"/>
        <v>759</v>
      </c>
      <c r="O316" s="12">
        <f t="shared" si="98"/>
        <v>2006.4</v>
      </c>
      <c r="P316" s="12">
        <f t="shared" si="99"/>
        <v>4679.4000000000005</v>
      </c>
      <c r="Q316" s="12"/>
      <c r="R316" s="12">
        <f t="shared" si="100"/>
        <v>14025</v>
      </c>
      <c r="S316" s="12">
        <v>0</v>
      </c>
      <c r="T316" s="12">
        <f t="shared" si="101"/>
        <v>8516.36</v>
      </c>
      <c r="U316" s="12">
        <f t="shared" si="102"/>
        <v>10124.400000000001</v>
      </c>
      <c r="V316" s="12">
        <f t="shared" si="103"/>
        <v>57483.64</v>
      </c>
      <c r="W316" s="58"/>
    </row>
    <row r="317" spans="1:23" s="7" customFormat="1" x14ac:dyDescent="0.2">
      <c r="A317" s="15">
        <f t="shared" si="85"/>
        <v>297</v>
      </c>
      <c r="B317" s="14" t="s">
        <v>5</v>
      </c>
      <c r="C317" s="13" t="s">
        <v>163</v>
      </c>
      <c r="D317" s="13" t="s">
        <v>4</v>
      </c>
      <c r="E317" s="13" t="s">
        <v>3</v>
      </c>
      <c r="F317" s="13" t="s">
        <v>2</v>
      </c>
      <c r="G317" s="52">
        <v>45536</v>
      </c>
      <c r="H317" s="52">
        <v>45657</v>
      </c>
      <c r="I317" s="12">
        <v>14400</v>
      </c>
      <c r="J317" s="12">
        <v>0</v>
      </c>
      <c r="K317" s="12">
        <v>0</v>
      </c>
      <c r="L317" s="12">
        <f t="shared" si="95"/>
        <v>413.28</v>
      </c>
      <c r="M317" s="12">
        <f t="shared" si="96"/>
        <v>1022.3999999999999</v>
      </c>
      <c r="N317" s="12">
        <f t="shared" si="97"/>
        <v>165.6</v>
      </c>
      <c r="O317" s="12">
        <f t="shared" si="98"/>
        <v>437.76</v>
      </c>
      <c r="P317" s="12">
        <f t="shared" si="99"/>
        <v>1020.96</v>
      </c>
      <c r="Q317" s="12"/>
      <c r="R317" s="12">
        <f t="shared" si="100"/>
        <v>3060</v>
      </c>
      <c r="S317" s="12">
        <v>0</v>
      </c>
      <c r="T317" s="12">
        <f t="shared" si="101"/>
        <v>851.04</v>
      </c>
      <c r="U317" s="12">
        <f t="shared" si="102"/>
        <v>2208.96</v>
      </c>
      <c r="V317" s="12">
        <f t="shared" si="103"/>
        <v>13548.96</v>
      </c>
      <c r="W317" s="58"/>
    </row>
    <row r="318" spans="1:23" s="7" customFormat="1" x14ac:dyDescent="0.2">
      <c r="A318" s="15">
        <f t="shared" si="85"/>
        <v>298</v>
      </c>
      <c r="B318" s="14" t="s">
        <v>5</v>
      </c>
      <c r="C318" s="13" t="s">
        <v>449</v>
      </c>
      <c r="D318" s="13" t="s">
        <v>4</v>
      </c>
      <c r="E318" s="13" t="s">
        <v>3</v>
      </c>
      <c r="F318" s="13" t="s">
        <v>6</v>
      </c>
      <c r="G318" s="52">
        <v>45536</v>
      </c>
      <c r="H318" s="52">
        <v>45657</v>
      </c>
      <c r="I318" s="12">
        <v>77000</v>
      </c>
      <c r="J318" s="12">
        <v>6695.19</v>
      </c>
      <c r="K318" s="12">
        <v>0</v>
      </c>
      <c r="L318" s="12">
        <f t="shared" si="95"/>
        <v>2209.9</v>
      </c>
      <c r="M318" s="12">
        <f t="shared" si="96"/>
        <v>5466.9999999999991</v>
      </c>
      <c r="N318" s="12">
        <f t="shared" si="97"/>
        <v>885.5</v>
      </c>
      <c r="O318" s="12">
        <f t="shared" si="98"/>
        <v>2340.8000000000002</v>
      </c>
      <c r="P318" s="12">
        <f t="shared" si="99"/>
        <v>5459.3</v>
      </c>
      <c r="Q318" s="12"/>
      <c r="R318" s="12">
        <f t="shared" si="100"/>
        <v>16362.5</v>
      </c>
      <c r="S318" s="12"/>
      <c r="T318" s="12">
        <f t="shared" si="101"/>
        <v>11245.89</v>
      </c>
      <c r="U318" s="12">
        <f t="shared" si="102"/>
        <v>11811.8</v>
      </c>
      <c r="V318" s="12">
        <f t="shared" si="103"/>
        <v>65754.11</v>
      </c>
      <c r="W318" s="58"/>
    </row>
    <row r="319" spans="1:23" s="7" customFormat="1" x14ac:dyDescent="0.2">
      <c r="A319" s="15">
        <f t="shared" si="85"/>
        <v>299</v>
      </c>
      <c r="B319" s="14" t="s">
        <v>5</v>
      </c>
      <c r="C319" s="13" t="s">
        <v>171</v>
      </c>
      <c r="D319" s="13" t="s">
        <v>4</v>
      </c>
      <c r="E319" s="13" t="s">
        <v>3</v>
      </c>
      <c r="F319" s="13" t="s">
        <v>2</v>
      </c>
      <c r="G319" s="52">
        <v>45536</v>
      </c>
      <c r="H319" s="52">
        <v>45657</v>
      </c>
      <c r="I319" s="12">
        <v>75000</v>
      </c>
      <c r="J319" s="12">
        <v>6309.38</v>
      </c>
      <c r="K319" s="12">
        <v>0</v>
      </c>
      <c r="L319" s="12">
        <f t="shared" si="95"/>
        <v>2152.5</v>
      </c>
      <c r="M319" s="12">
        <f t="shared" si="96"/>
        <v>5324.9999999999991</v>
      </c>
      <c r="N319" s="12">
        <f t="shared" si="97"/>
        <v>862.5</v>
      </c>
      <c r="O319" s="12">
        <f t="shared" si="98"/>
        <v>2280</v>
      </c>
      <c r="P319" s="12">
        <f t="shared" si="99"/>
        <v>5317.5</v>
      </c>
      <c r="Q319" s="12"/>
      <c r="R319" s="12">
        <f t="shared" si="100"/>
        <v>15937.5</v>
      </c>
      <c r="S319" s="12">
        <v>0</v>
      </c>
      <c r="T319" s="12">
        <f t="shared" si="101"/>
        <v>10741.880000000001</v>
      </c>
      <c r="U319" s="12">
        <f t="shared" si="102"/>
        <v>11505</v>
      </c>
      <c r="V319" s="12">
        <f t="shared" si="103"/>
        <v>64258.119999999995</v>
      </c>
      <c r="W319" s="58"/>
    </row>
    <row r="320" spans="1:23" s="7" customFormat="1" x14ac:dyDescent="0.2">
      <c r="A320" s="15">
        <f t="shared" si="85"/>
        <v>300</v>
      </c>
      <c r="B320" s="14" t="s">
        <v>5</v>
      </c>
      <c r="C320" s="13" t="s">
        <v>173</v>
      </c>
      <c r="D320" s="13" t="s">
        <v>4</v>
      </c>
      <c r="E320" s="13" t="s">
        <v>3</v>
      </c>
      <c r="F320" s="13" t="s">
        <v>6</v>
      </c>
      <c r="G320" s="52">
        <v>45536</v>
      </c>
      <c r="H320" s="52">
        <v>45657</v>
      </c>
      <c r="I320" s="12">
        <v>21600</v>
      </c>
      <c r="J320" s="12">
        <v>0</v>
      </c>
      <c r="K320" s="12">
        <v>0</v>
      </c>
      <c r="L320" s="12">
        <f t="shared" si="95"/>
        <v>619.91999999999996</v>
      </c>
      <c r="M320" s="12">
        <f t="shared" si="96"/>
        <v>1533.6</v>
      </c>
      <c r="N320" s="12">
        <f t="shared" si="97"/>
        <v>248.4</v>
      </c>
      <c r="O320" s="12">
        <f t="shared" si="98"/>
        <v>656.64</v>
      </c>
      <c r="P320" s="12">
        <f t="shared" si="99"/>
        <v>1531.44</v>
      </c>
      <c r="Q320" s="12"/>
      <c r="R320" s="12">
        <f t="shared" si="100"/>
        <v>4590</v>
      </c>
      <c r="S320" s="12">
        <v>0</v>
      </c>
      <c r="T320" s="12">
        <f t="shared" si="101"/>
        <v>1276.56</v>
      </c>
      <c r="U320" s="12">
        <f t="shared" si="102"/>
        <v>3313.44</v>
      </c>
      <c r="V320" s="12">
        <f t="shared" si="103"/>
        <v>20323.439999999999</v>
      </c>
      <c r="W320" s="58"/>
    </row>
    <row r="321" spans="1:23" s="7" customFormat="1" x14ac:dyDescent="0.2">
      <c r="A321" s="15">
        <f t="shared" si="85"/>
        <v>301</v>
      </c>
      <c r="B321" s="14" t="s">
        <v>63</v>
      </c>
      <c r="C321" s="13" t="s">
        <v>471</v>
      </c>
      <c r="D321" s="13" t="s">
        <v>442</v>
      </c>
      <c r="E321" s="13" t="s">
        <v>3</v>
      </c>
      <c r="F321" s="13" t="s">
        <v>6</v>
      </c>
      <c r="G321" s="52">
        <v>45383</v>
      </c>
      <c r="H321" s="52">
        <v>45565</v>
      </c>
      <c r="I321" s="12">
        <v>55000</v>
      </c>
      <c r="J321" s="12">
        <v>2559.6799999999998</v>
      </c>
      <c r="K321" s="12">
        <v>0</v>
      </c>
      <c r="L321" s="12">
        <f t="shared" si="95"/>
        <v>1578.5</v>
      </c>
      <c r="M321" s="12">
        <f t="shared" si="96"/>
        <v>3904.9999999999995</v>
      </c>
      <c r="N321" s="12">
        <f t="shared" si="97"/>
        <v>632.5</v>
      </c>
      <c r="O321" s="12">
        <f t="shared" si="98"/>
        <v>1672</v>
      </c>
      <c r="P321" s="12">
        <f t="shared" si="99"/>
        <v>3899.5000000000005</v>
      </c>
      <c r="Q321" s="12"/>
      <c r="R321" s="12">
        <f t="shared" si="100"/>
        <v>11687.5</v>
      </c>
      <c r="S321" s="12">
        <v>4416</v>
      </c>
      <c r="T321" s="12">
        <f t="shared" si="101"/>
        <v>10226.18</v>
      </c>
      <c r="U321" s="12">
        <f t="shared" si="102"/>
        <v>8437</v>
      </c>
      <c r="V321" s="12">
        <f t="shared" si="103"/>
        <v>44773.82</v>
      </c>
      <c r="W321" s="58"/>
    </row>
    <row r="322" spans="1:23" s="7" customFormat="1" x14ac:dyDescent="0.2">
      <c r="A322" s="15">
        <f t="shared" si="85"/>
        <v>302</v>
      </c>
      <c r="B322" s="14" t="s">
        <v>542</v>
      </c>
      <c r="C322" s="13" t="s">
        <v>537</v>
      </c>
      <c r="D322" s="13" t="s">
        <v>55</v>
      </c>
      <c r="E322" s="13" t="s">
        <v>3</v>
      </c>
      <c r="F322" s="13" t="s">
        <v>6</v>
      </c>
      <c r="G322" s="52">
        <v>45474</v>
      </c>
      <c r="H322" s="52">
        <v>45504</v>
      </c>
      <c r="I322" s="12">
        <v>55000</v>
      </c>
      <c r="J322" s="12">
        <v>2559.6799999999998</v>
      </c>
      <c r="K322" s="12"/>
      <c r="L322" s="12">
        <f t="shared" si="95"/>
        <v>1578.5</v>
      </c>
      <c r="M322" s="12">
        <f t="shared" si="96"/>
        <v>3904.9999999999995</v>
      </c>
      <c r="N322" s="12">
        <f t="shared" si="97"/>
        <v>632.5</v>
      </c>
      <c r="O322" s="12">
        <f t="shared" si="98"/>
        <v>1672</v>
      </c>
      <c r="P322" s="12">
        <f t="shared" si="99"/>
        <v>3899.5000000000005</v>
      </c>
      <c r="Q322" s="12"/>
      <c r="R322" s="12">
        <f t="shared" si="100"/>
        <v>11687.5</v>
      </c>
      <c r="S322" s="12"/>
      <c r="T322" s="12">
        <f t="shared" si="101"/>
        <v>5810.18</v>
      </c>
      <c r="U322" s="12">
        <f t="shared" si="102"/>
        <v>8437</v>
      </c>
      <c r="V322" s="12">
        <f t="shared" si="103"/>
        <v>49189.82</v>
      </c>
      <c r="W322" s="58"/>
    </row>
    <row r="323" spans="1:23" s="6" customFormat="1" x14ac:dyDescent="0.2">
      <c r="A323" s="15">
        <f t="shared" si="85"/>
        <v>303</v>
      </c>
      <c r="B323" s="14" t="s">
        <v>63</v>
      </c>
      <c r="C323" s="48" t="s">
        <v>547</v>
      </c>
      <c r="D323" s="48" t="s">
        <v>206</v>
      </c>
      <c r="E323" s="13" t="s">
        <v>3</v>
      </c>
      <c r="F323" s="13" t="s">
        <v>6</v>
      </c>
      <c r="G323" s="52">
        <v>45505</v>
      </c>
      <c r="H323" s="52">
        <v>45688</v>
      </c>
      <c r="I323" s="12">
        <v>55000</v>
      </c>
      <c r="J323" s="12">
        <v>0</v>
      </c>
      <c r="K323" s="12"/>
      <c r="L323" s="12">
        <f t="shared" si="95"/>
        <v>1578.5</v>
      </c>
      <c r="M323" s="12">
        <f t="shared" si="96"/>
        <v>3904.9999999999995</v>
      </c>
      <c r="N323" s="12">
        <f t="shared" si="97"/>
        <v>632.5</v>
      </c>
      <c r="O323" s="12">
        <f t="shared" si="98"/>
        <v>1672</v>
      </c>
      <c r="P323" s="12">
        <f t="shared" si="99"/>
        <v>3899.5000000000005</v>
      </c>
      <c r="Q323" s="12"/>
      <c r="R323" s="12">
        <f t="shared" si="100"/>
        <v>11687.5</v>
      </c>
      <c r="S323" s="12"/>
      <c r="T323" s="12">
        <f t="shared" si="101"/>
        <v>3250.5</v>
      </c>
      <c r="U323" s="12">
        <f t="shared" si="102"/>
        <v>8437</v>
      </c>
      <c r="V323" s="12">
        <f t="shared" si="103"/>
        <v>51749.5</v>
      </c>
      <c r="W323" s="58"/>
    </row>
    <row r="324" spans="1:23" s="6" customFormat="1" x14ac:dyDescent="0.2">
      <c r="A324" s="15">
        <f t="shared" si="85"/>
        <v>304</v>
      </c>
      <c r="B324" s="14" t="s">
        <v>5</v>
      </c>
      <c r="C324" s="48" t="s">
        <v>551</v>
      </c>
      <c r="D324" s="48" t="s">
        <v>4</v>
      </c>
      <c r="E324" s="13" t="s">
        <v>3</v>
      </c>
      <c r="F324" s="13" t="s">
        <v>6</v>
      </c>
      <c r="G324" s="52">
        <v>45536</v>
      </c>
      <c r="H324" s="52">
        <v>45657</v>
      </c>
      <c r="I324" s="12">
        <v>69000</v>
      </c>
      <c r="J324" s="12">
        <v>5180.3</v>
      </c>
      <c r="K324" s="12"/>
      <c r="L324" s="12">
        <f t="shared" si="95"/>
        <v>1980.3</v>
      </c>
      <c r="M324" s="12">
        <f t="shared" si="96"/>
        <v>4899</v>
      </c>
      <c r="N324" s="12">
        <f t="shared" si="97"/>
        <v>793.5</v>
      </c>
      <c r="O324" s="12">
        <f t="shared" si="98"/>
        <v>2097.6</v>
      </c>
      <c r="P324" s="12">
        <f t="shared" si="99"/>
        <v>4892.1000000000004</v>
      </c>
      <c r="Q324" s="12"/>
      <c r="R324" s="12">
        <f t="shared" si="100"/>
        <v>14662.5</v>
      </c>
      <c r="S324" s="12"/>
      <c r="T324" s="12">
        <f t="shared" si="101"/>
        <v>9258.2000000000007</v>
      </c>
      <c r="U324" s="12">
        <f t="shared" si="102"/>
        <v>10584.6</v>
      </c>
      <c r="V324" s="12">
        <f t="shared" si="103"/>
        <v>59741.8</v>
      </c>
      <c r="W324" s="58"/>
    </row>
    <row r="325" spans="1:23" s="6" customFormat="1" x14ac:dyDescent="0.2">
      <c r="A325" s="15">
        <f t="shared" si="85"/>
        <v>305</v>
      </c>
      <c r="B325" s="14" t="s">
        <v>5</v>
      </c>
      <c r="C325" s="48" t="s">
        <v>555</v>
      </c>
      <c r="D325" s="6" t="s">
        <v>4</v>
      </c>
      <c r="E325" s="13" t="s">
        <v>3</v>
      </c>
      <c r="F325" s="13" t="s">
        <v>6</v>
      </c>
      <c r="G325" s="52">
        <v>45536</v>
      </c>
      <c r="H325" s="52">
        <v>45657</v>
      </c>
      <c r="I325" s="12">
        <v>45000</v>
      </c>
      <c r="J325" s="12">
        <v>1148.33</v>
      </c>
      <c r="K325" s="12"/>
      <c r="L325" s="12">
        <f t="shared" si="95"/>
        <v>1291.5</v>
      </c>
      <c r="M325" s="12">
        <f t="shared" si="96"/>
        <v>3194.9999999999995</v>
      </c>
      <c r="N325" s="12">
        <f t="shared" si="97"/>
        <v>517.5</v>
      </c>
      <c r="O325" s="12">
        <f t="shared" si="98"/>
        <v>1368</v>
      </c>
      <c r="P325" s="12">
        <f t="shared" si="99"/>
        <v>3190.5</v>
      </c>
      <c r="Q325" s="12"/>
      <c r="R325" s="12">
        <f t="shared" si="100"/>
        <v>9562.5</v>
      </c>
      <c r="S325" s="12"/>
      <c r="T325" s="12">
        <f t="shared" si="101"/>
        <v>3807.83</v>
      </c>
      <c r="U325" s="12">
        <f t="shared" si="102"/>
        <v>6903</v>
      </c>
      <c r="V325" s="12">
        <f t="shared" si="103"/>
        <v>41192.17</v>
      </c>
      <c r="W325" s="58"/>
    </row>
    <row r="326" spans="1:23" s="6" customFormat="1" x14ac:dyDescent="0.2">
      <c r="A326" s="15">
        <f t="shared" si="85"/>
        <v>306</v>
      </c>
      <c r="B326" s="14" t="s">
        <v>5</v>
      </c>
      <c r="C326" s="48" t="s">
        <v>559</v>
      </c>
      <c r="D326" s="48" t="s">
        <v>4</v>
      </c>
      <c r="E326" s="13" t="s">
        <v>3</v>
      </c>
      <c r="F326" s="13" t="s">
        <v>6</v>
      </c>
      <c r="G326" s="52">
        <v>45536</v>
      </c>
      <c r="H326" s="52">
        <v>45657</v>
      </c>
      <c r="I326" s="12">
        <v>15000</v>
      </c>
      <c r="J326" s="12">
        <v>0</v>
      </c>
      <c r="K326" s="12"/>
      <c r="L326" s="12">
        <f t="shared" si="95"/>
        <v>430.5</v>
      </c>
      <c r="M326" s="12">
        <f t="shared" si="96"/>
        <v>1065</v>
      </c>
      <c r="N326" s="12">
        <f t="shared" si="97"/>
        <v>172.5</v>
      </c>
      <c r="O326" s="12">
        <f t="shared" si="98"/>
        <v>456</v>
      </c>
      <c r="P326" s="12">
        <f t="shared" si="99"/>
        <v>1063.5</v>
      </c>
      <c r="Q326" s="12"/>
      <c r="R326" s="12">
        <f t="shared" si="100"/>
        <v>3187.5</v>
      </c>
      <c r="S326" s="12"/>
      <c r="T326" s="12">
        <f t="shared" si="101"/>
        <v>886.5</v>
      </c>
      <c r="U326" s="12">
        <f t="shared" si="102"/>
        <v>2301</v>
      </c>
      <c r="V326" s="12">
        <f t="shared" si="103"/>
        <v>14113.5</v>
      </c>
      <c r="W326" s="58"/>
    </row>
    <row r="327" spans="1:23" s="6" customFormat="1" x14ac:dyDescent="0.2">
      <c r="A327" s="15">
        <f t="shared" si="85"/>
        <v>307</v>
      </c>
      <c r="B327" s="14" t="s">
        <v>5</v>
      </c>
      <c r="C327" s="48" t="s">
        <v>564</v>
      </c>
      <c r="D327" s="48" t="s">
        <v>4</v>
      </c>
      <c r="E327" s="13" t="s">
        <v>3</v>
      </c>
      <c r="F327" s="13" t="s">
        <v>2</v>
      </c>
      <c r="G327" s="52">
        <v>45536</v>
      </c>
      <c r="H327" s="52">
        <v>45657</v>
      </c>
      <c r="I327" s="12">
        <v>72000</v>
      </c>
      <c r="J327" s="12">
        <v>5744.84</v>
      </c>
      <c r="K327" s="12"/>
      <c r="L327" s="12">
        <f t="shared" si="95"/>
        <v>2066.4</v>
      </c>
      <c r="M327" s="12">
        <f t="shared" si="96"/>
        <v>5111.9999999999991</v>
      </c>
      <c r="N327" s="12">
        <f t="shared" si="97"/>
        <v>828</v>
      </c>
      <c r="O327" s="12">
        <f t="shared" si="98"/>
        <v>2188.8000000000002</v>
      </c>
      <c r="P327" s="12">
        <f t="shared" si="99"/>
        <v>5104.8</v>
      </c>
      <c r="Q327" s="12"/>
      <c r="R327" s="12">
        <f t="shared" si="100"/>
        <v>15300</v>
      </c>
      <c r="S327" s="12">
        <v>0</v>
      </c>
      <c r="T327" s="12">
        <f t="shared" si="101"/>
        <v>10000.040000000001</v>
      </c>
      <c r="U327" s="12">
        <f t="shared" si="102"/>
        <v>11044.8</v>
      </c>
      <c r="V327" s="12">
        <f t="shared" si="103"/>
        <v>61999.96</v>
      </c>
      <c r="W327" s="58"/>
    </row>
    <row r="328" spans="1:23" s="6" customFormat="1" x14ac:dyDescent="0.2">
      <c r="A328" s="15">
        <f t="shared" si="85"/>
        <v>308</v>
      </c>
      <c r="B328" s="14" t="s">
        <v>5</v>
      </c>
      <c r="C328" s="48" t="s">
        <v>590</v>
      </c>
      <c r="D328" s="48" t="s">
        <v>4</v>
      </c>
      <c r="E328" s="13" t="s">
        <v>3</v>
      </c>
      <c r="F328" s="13" t="s">
        <v>2</v>
      </c>
      <c r="G328" s="52">
        <v>45536</v>
      </c>
      <c r="H328" s="52">
        <v>45657</v>
      </c>
      <c r="I328" s="12">
        <v>24000</v>
      </c>
      <c r="J328" s="12">
        <v>0</v>
      </c>
      <c r="K328" s="12"/>
      <c r="L328" s="12">
        <f t="shared" si="95"/>
        <v>688.8</v>
      </c>
      <c r="M328" s="12">
        <f t="shared" si="96"/>
        <v>1703.9999999999998</v>
      </c>
      <c r="N328" s="12">
        <f t="shared" si="97"/>
        <v>276</v>
      </c>
      <c r="O328" s="12">
        <f t="shared" si="98"/>
        <v>729.6</v>
      </c>
      <c r="P328" s="12">
        <f t="shared" si="99"/>
        <v>1701.6000000000001</v>
      </c>
      <c r="Q328" s="12"/>
      <c r="R328" s="12">
        <f t="shared" si="100"/>
        <v>5100</v>
      </c>
      <c r="S328" s="12"/>
      <c r="T328" s="12">
        <f t="shared" si="101"/>
        <v>1418.4</v>
      </c>
      <c r="U328" s="12">
        <f t="shared" si="102"/>
        <v>3681.6</v>
      </c>
      <c r="V328" s="12">
        <f t="shared" si="103"/>
        <v>22581.599999999999</v>
      </c>
      <c r="W328" s="58"/>
    </row>
    <row r="329" spans="1:23" s="6" customFormat="1" x14ac:dyDescent="0.2">
      <c r="A329" s="15">
        <f t="shared" si="85"/>
        <v>309</v>
      </c>
      <c r="B329" s="14" t="s">
        <v>5</v>
      </c>
      <c r="C329" s="48" t="s">
        <v>580</v>
      </c>
      <c r="D329" s="48" t="s">
        <v>4</v>
      </c>
      <c r="E329" s="13" t="s">
        <v>3</v>
      </c>
      <c r="F329" s="13" t="s">
        <v>6</v>
      </c>
      <c r="G329" s="52">
        <v>45536</v>
      </c>
      <c r="H329" s="52">
        <v>45657</v>
      </c>
      <c r="I329" s="12">
        <v>33000</v>
      </c>
      <c r="J329" s="12">
        <v>0</v>
      </c>
      <c r="K329" s="12"/>
      <c r="L329" s="12">
        <f t="shared" si="95"/>
        <v>947.1</v>
      </c>
      <c r="M329" s="12">
        <f t="shared" si="96"/>
        <v>2343</v>
      </c>
      <c r="N329" s="12">
        <f t="shared" si="97"/>
        <v>379.5</v>
      </c>
      <c r="O329" s="12">
        <f t="shared" si="98"/>
        <v>1003.2</v>
      </c>
      <c r="P329" s="12">
        <f t="shared" si="99"/>
        <v>2339.7000000000003</v>
      </c>
      <c r="Q329" s="12"/>
      <c r="R329" s="12">
        <f t="shared" si="100"/>
        <v>7012.5</v>
      </c>
      <c r="S329" s="12"/>
      <c r="T329" s="12">
        <f t="shared" si="101"/>
        <v>1950.3000000000002</v>
      </c>
      <c r="U329" s="12">
        <f t="shared" si="102"/>
        <v>5062.2000000000007</v>
      </c>
      <c r="V329" s="12">
        <f t="shared" si="103"/>
        <v>31049.7</v>
      </c>
      <c r="W329" s="58"/>
    </row>
    <row r="330" spans="1:23" s="6" customFormat="1" x14ac:dyDescent="0.2">
      <c r="A330" s="15">
        <f t="shared" si="85"/>
        <v>310</v>
      </c>
      <c r="B330" s="14" t="s">
        <v>5</v>
      </c>
      <c r="C330" s="48" t="s">
        <v>591</v>
      </c>
      <c r="D330" s="48" t="s">
        <v>4</v>
      </c>
      <c r="E330" s="13" t="s">
        <v>3</v>
      </c>
      <c r="F330" s="13" t="s">
        <v>2</v>
      </c>
      <c r="G330" s="52">
        <v>45536</v>
      </c>
      <c r="H330" s="52">
        <v>45657</v>
      </c>
      <c r="I330" s="12">
        <v>11000</v>
      </c>
      <c r="J330" s="12">
        <v>0</v>
      </c>
      <c r="K330" s="12"/>
      <c r="L330" s="12">
        <f t="shared" si="95"/>
        <v>315.7</v>
      </c>
      <c r="M330" s="12">
        <f t="shared" si="96"/>
        <v>780.99999999999989</v>
      </c>
      <c r="N330" s="12">
        <f t="shared" si="97"/>
        <v>126.5</v>
      </c>
      <c r="O330" s="12">
        <f t="shared" si="98"/>
        <v>334.4</v>
      </c>
      <c r="P330" s="12">
        <f t="shared" si="99"/>
        <v>779.90000000000009</v>
      </c>
      <c r="Q330" s="12"/>
      <c r="R330" s="12">
        <f t="shared" si="100"/>
        <v>2337.5</v>
      </c>
      <c r="S330" s="12"/>
      <c r="T330" s="12">
        <f t="shared" si="101"/>
        <v>650.09999999999991</v>
      </c>
      <c r="U330" s="12">
        <f t="shared" si="102"/>
        <v>1687.4</v>
      </c>
      <c r="V330" s="12">
        <f t="shared" si="103"/>
        <v>10349.9</v>
      </c>
      <c r="W330" s="58"/>
    </row>
    <row r="331" spans="1:23" s="6" customFormat="1" x14ac:dyDescent="0.2">
      <c r="A331" s="15">
        <f t="shared" si="85"/>
        <v>311</v>
      </c>
      <c r="B331" s="14" t="s">
        <v>5</v>
      </c>
      <c r="C331" s="48" t="s">
        <v>586</v>
      </c>
      <c r="D331" s="48" t="s">
        <v>4</v>
      </c>
      <c r="E331" s="13" t="s">
        <v>3</v>
      </c>
      <c r="F331" s="13" t="s">
        <v>2</v>
      </c>
      <c r="G331" s="52">
        <v>45536</v>
      </c>
      <c r="H331" s="52">
        <v>45657</v>
      </c>
      <c r="I331" s="12">
        <v>19800</v>
      </c>
      <c r="J331" s="12">
        <v>0</v>
      </c>
      <c r="K331" s="12"/>
      <c r="L331" s="12">
        <f t="shared" si="95"/>
        <v>568.26</v>
      </c>
      <c r="M331" s="12">
        <f t="shared" si="96"/>
        <v>1405.8</v>
      </c>
      <c r="N331" s="12">
        <f t="shared" si="97"/>
        <v>227.7</v>
      </c>
      <c r="O331" s="12">
        <f t="shared" si="98"/>
        <v>601.91999999999996</v>
      </c>
      <c r="P331" s="12">
        <f t="shared" si="99"/>
        <v>1403.8200000000002</v>
      </c>
      <c r="Q331" s="12"/>
      <c r="R331" s="12">
        <f t="shared" si="100"/>
        <v>4207.5</v>
      </c>
      <c r="S331" s="12"/>
      <c r="T331" s="12">
        <f t="shared" si="101"/>
        <v>1170.1799999999998</v>
      </c>
      <c r="U331" s="12">
        <f t="shared" si="102"/>
        <v>3037.32</v>
      </c>
      <c r="V331" s="12">
        <f t="shared" si="103"/>
        <v>18629.82</v>
      </c>
      <c r="W331" s="58"/>
    </row>
    <row r="332" spans="1:23" s="6" customFormat="1" x14ac:dyDescent="0.2">
      <c r="A332" s="15">
        <f t="shared" si="85"/>
        <v>312</v>
      </c>
      <c r="B332" s="14" t="s">
        <v>5</v>
      </c>
      <c r="C332" s="48" t="s">
        <v>630</v>
      </c>
      <c r="D332" s="48" t="s">
        <v>4</v>
      </c>
      <c r="E332" s="13" t="s">
        <v>3</v>
      </c>
      <c r="F332" s="13" t="s">
        <v>6</v>
      </c>
      <c r="G332" s="52">
        <v>45536</v>
      </c>
      <c r="H332" s="52">
        <v>45657</v>
      </c>
      <c r="I332" s="12">
        <v>17600</v>
      </c>
      <c r="J332" s="12">
        <v>0</v>
      </c>
      <c r="K332" s="12"/>
      <c r="L332" s="12">
        <f t="shared" si="95"/>
        <v>505.12</v>
      </c>
      <c r="M332" s="12">
        <f t="shared" si="96"/>
        <v>1249.5999999999999</v>
      </c>
      <c r="N332" s="12">
        <f t="shared" si="97"/>
        <v>202.4</v>
      </c>
      <c r="O332" s="12">
        <f t="shared" si="98"/>
        <v>535.04</v>
      </c>
      <c r="P332" s="12">
        <f t="shared" si="99"/>
        <v>1247.8400000000001</v>
      </c>
      <c r="Q332" s="12"/>
      <c r="R332" s="12">
        <f t="shared" si="100"/>
        <v>3740</v>
      </c>
      <c r="S332" s="12"/>
      <c r="T332" s="12">
        <f t="shared" si="101"/>
        <v>1040.1599999999999</v>
      </c>
      <c r="U332" s="12">
        <f t="shared" si="102"/>
        <v>2699.84</v>
      </c>
      <c r="V332" s="12">
        <f t="shared" si="103"/>
        <v>16559.84</v>
      </c>
      <c r="W332" s="58"/>
    </row>
    <row r="333" spans="1:23" s="6" customFormat="1" x14ac:dyDescent="0.2">
      <c r="A333" s="15">
        <f t="shared" si="85"/>
        <v>313</v>
      </c>
      <c r="B333" s="14" t="s">
        <v>5</v>
      </c>
      <c r="C333" s="48" t="s">
        <v>631</v>
      </c>
      <c r="D333" s="48" t="s">
        <v>4</v>
      </c>
      <c r="E333" s="13" t="s">
        <v>3</v>
      </c>
      <c r="F333" s="13" t="s">
        <v>2</v>
      </c>
      <c r="G333" s="52">
        <v>45536</v>
      </c>
      <c r="H333" s="52">
        <v>45657</v>
      </c>
      <c r="I333" s="12">
        <v>28600</v>
      </c>
      <c r="J333" s="12">
        <v>0</v>
      </c>
      <c r="K333" s="12"/>
      <c r="L333" s="12">
        <f t="shared" si="95"/>
        <v>820.82</v>
      </c>
      <c r="M333" s="12">
        <f t="shared" si="96"/>
        <v>2030.6</v>
      </c>
      <c r="N333" s="12">
        <f t="shared" si="97"/>
        <v>328.9</v>
      </c>
      <c r="O333" s="12">
        <f t="shared" si="98"/>
        <v>869.44</v>
      </c>
      <c r="P333" s="12">
        <f t="shared" si="99"/>
        <v>2027.7400000000002</v>
      </c>
      <c r="Q333" s="12"/>
      <c r="R333" s="12">
        <f t="shared" si="100"/>
        <v>6077.5</v>
      </c>
      <c r="S333" s="12"/>
      <c r="T333" s="12">
        <f t="shared" si="101"/>
        <v>1690.2600000000002</v>
      </c>
      <c r="U333" s="12">
        <f t="shared" si="102"/>
        <v>4387.24</v>
      </c>
      <c r="V333" s="12">
        <f t="shared" si="103"/>
        <v>26909.739999999998</v>
      </c>
      <c r="W333" s="58"/>
    </row>
    <row r="334" spans="1:23" s="6" customFormat="1" x14ac:dyDescent="0.2">
      <c r="A334" s="18"/>
      <c r="B334" s="19" t="s">
        <v>136</v>
      </c>
      <c r="C334" s="18"/>
      <c r="D334" s="18"/>
      <c r="E334" s="18"/>
      <c r="F334" s="18"/>
      <c r="G334" s="53"/>
      <c r="H334" s="53"/>
      <c r="I334" s="20"/>
      <c r="J334" s="20"/>
      <c r="K334" s="20"/>
      <c r="L334" s="16"/>
      <c r="M334" s="16"/>
      <c r="N334" s="16"/>
      <c r="O334" s="16"/>
      <c r="P334" s="16"/>
      <c r="Q334" s="20"/>
      <c r="R334" s="16"/>
      <c r="S334" s="20"/>
      <c r="T334" s="16"/>
      <c r="U334" s="16"/>
      <c r="V334" s="16"/>
      <c r="W334" s="58"/>
    </row>
    <row r="335" spans="1:23" s="6" customFormat="1" x14ac:dyDescent="0.2">
      <c r="A335" s="15">
        <f>1+A333</f>
        <v>314</v>
      </c>
      <c r="B335" s="14" t="s">
        <v>5</v>
      </c>
      <c r="C335" s="13" t="s">
        <v>512</v>
      </c>
      <c r="D335" s="13" t="s">
        <v>4</v>
      </c>
      <c r="E335" s="13" t="s">
        <v>3</v>
      </c>
      <c r="F335" s="13" t="s">
        <v>6</v>
      </c>
      <c r="G335" s="52">
        <v>45536</v>
      </c>
      <c r="H335" s="52">
        <v>45657</v>
      </c>
      <c r="I335" s="12">
        <v>28600</v>
      </c>
      <c r="J335" s="12">
        <v>0</v>
      </c>
      <c r="K335" s="12"/>
      <c r="L335" s="12">
        <f t="shared" ref="L335:L382" si="104">I335*2.87%</f>
        <v>820.82</v>
      </c>
      <c r="M335" s="12">
        <f t="shared" ref="M335:M382" si="105">I335*7.1%</f>
        <v>2030.6</v>
      </c>
      <c r="N335" s="12">
        <f t="shared" ref="N335:N382" si="106">I335*1.15%</f>
        <v>328.9</v>
      </c>
      <c r="O335" s="12">
        <f t="shared" ref="O335:O382" si="107">I335*3.04%</f>
        <v>869.44</v>
      </c>
      <c r="P335" s="12">
        <f t="shared" ref="P335:P382" si="108">I335*7.09%</f>
        <v>2027.7400000000002</v>
      </c>
      <c r="Q335" s="12"/>
      <c r="R335" s="12">
        <f t="shared" ref="R335:R382" si="109">L335+M335+N335+O335+P335</f>
        <v>6077.5</v>
      </c>
      <c r="S335" s="12"/>
      <c r="T335" s="12">
        <f t="shared" ref="T335:T382" si="110">+L335+O335+Q335+S335+J335+K335</f>
        <v>1690.2600000000002</v>
      </c>
      <c r="U335" s="12">
        <f t="shared" ref="U335:U382" si="111">+P335+N335+M335</f>
        <v>4387.24</v>
      </c>
      <c r="V335" s="12">
        <f t="shared" ref="V335:V382" si="112">+I335-T335</f>
        <v>26909.739999999998</v>
      </c>
      <c r="W335" s="58"/>
    </row>
    <row r="336" spans="1:23" s="7" customFormat="1" ht="15" customHeight="1" x14ac:dyDescent="0.2">
      <c r="A336" s="15">
        <f t="shared" si="85"/>
        <v>315</v>
      </c>
      <c r="B336" s="14" t="s">
        <v>5</v>
      </c>
      <c r="C336" s="13" t="s">
        <v>128</v>
      </c>
      <c r="D336" s="13" t="s">
        <v>4</v>
      </c>
      <c r="E336" s="13" t="s">
        <v>3</v>
      </c>
      <c r="F336" s="13" t="s">
        <v>2</v>
      </c>
      <c r="G336" s="52">
        <v>45536</v>
      </c>
      <c r="H336" s="52">
        <v>45657</v>
      </c>
      <c r="I336" s="12">
        <v>120000</v>
      </c>
      <c r="J336" s="12">
        <v>16809.87</v>
      </c>
      <c r="K336" s="12">
        <v>0</v>
      </c>
      <c r="L336" s="12">
        <f t="shared" si="104"/>
        <v>3444</v>
      </c>
      <c r="M336" s="12">
        <f t="shared" si="105"/>
        <v>8520</v>
      </c>
      <c r="N336" s="12">
        <f t="shared" si="106"/>
        <v>1380</v>
      </c>
      <c r="O336" s="12">
        <f t="shared" si="107"/>
        <v>3648</v>
      </c>
      <c r="P336" s="12">
        <f t="shared" si="108"/>
        <v>8508</v>
      </c>
      <c r="Q336" s="12"/>
      <c r="R336" s="12">
        <f t="shared" si="109"/>
        <v>25500</v>
      </c>
      <c r="S336" s="12">
        <v>0</v>
      </c>
      <c r="T336" s="12">
        <f t="shared" si="110"/>
        <v>23901.87</v>
      </c>
      <c r="U336" s="12">
        <f t="shared" si="111"/>
        <v>18408</v>
      </c>
      <c r="V336" s="12">
        <f t="shared" si="112"/>
        <v>96098.13</v>
      </c>
      <c r="W336" s="58"/>
    </row>
    <row r="337" spans="1:23" s="7" customFormat="1" x14ac:dyDescent="0.2">
      <c r="A337" s="15">
        <f t="shared" si="85"/>
        <v>316</v>
      </c>
      <c r="B337" s="14" t="s">
        <v>501</v>
      </c>
      <c r="C337" s="13" t="s">
        <v>494</v>
      </c>
      <c r="D337" s="13" t="s">
        <v>4</v>
      </c>
      <c r="E337" s="13" t="s">
        <v>3</v>
      </c>
      <c r="F337" s="13" t="s">
        <v>6</v>
      </c>
      <c r="G337" s="52">
        <v>45536</v>
      </c>
      <c r="H337" s="52">
        <v>45657</v>
      </c>
      <c r="I337" s="12">
        <v>33000</v>
      </c>
      <c r="J337" s="12">
        <v>0</v>
      </c>
      <c r="K337" s="12">
        <v>0</v>
      </c>
      <c r="L337" s="12">
        <f t="shared" si="104"/>
        <v>947.1</v>
      </c>
      <c r="M337" s="12">
        <f t="shared" si="105"/>
        <v>2343</v>
      </c>
      <c r="N337" s="12">
        <f t="shared" si="106"/>
        <v>379.5</v>
      </c>
      <c r="O337" s="12">
        <f t="shared" si="107"/>
        <v>1003.2</v>
      </c>
      <c r="P337" s="12">
        <f t="shared" si="108"/>
        <v>2339.7000000000003</v>
      </c>
      <c r="Q337" s="12"/>
      <c r="R337" s="12">
        <f t="shared" si="109"/>
        <v>7012.5</v>
      </c>
      <c r="S337" s="12"/>
      <c r="T337" s="12">
        <f t="shared" si="110"/>
        <v>1950.3000000000002</v>
      </c>
      <c r="U337" s="12">
        <f t="shared" si="111"/>
        <v>5062.2000000000007</v>
      </c>
      <c r="V337" s="12">
        <f t="shared" si="112"/>
        <v>31049.7</v>
      </c>
      <c r="W337" s="58"/>
    </row>
    <row r="338" spans="1:23" s="7" customFormat="1" ht="15" customHeight="1" x14ac:dyDescent="0.2">
      <c r="A338" s="15">
        <f t="shared" si="85"/>
        <v>317</v>
      </c>
      <c r="B338" s="14" t="s">
        <v>5</v>
      </c>
      <c r="C338" s="13" t="s">
        <v>127</v>
      </c>
      <c r="D338" s="13" t="s">
        <v>4</v>
      </c>
      <c r="E338" s="13" t="s">
        <v>3</v>
      </c>
      <c r="F338" s="13" t="s">
        <v>6</v>
      </c>
      <c r="G338" s="52">
        <v>45536</v>
      </c>
      <c r="H338" s="52">
        <v>45657</v>
      </c>
      <c r="I338" s="12">
        <v>51000</v>
      </c>
      <c r="J338" s="12">
        <v>1995.14</v>
      </c>
      <c r="K338" s="12">
        <v>0</v>
      </c>
      <c r="L338" s="12">
        <f t="shared" si="104"/>
        <v>1463.7</v>
      </c>
      <c r="M338" s="12">
        <f t="shared" si="105"/>
        <v>3620.9999999999995</v>
      </c>
      <c r="N338" s="12">
        <f t="shared" si="106"/>
        <v>586.5</v>
      </c>
      <c r="O338" s="12">
        <f t="shared" si="107"/>
        <v>1550.4</v>
      </c>
      <c r="P338" s="12">
        <f t="shared" si="108"/>
        <v>3615.9</v>
      </c>
      <c r="Q338" s="12"/>
      <c r="R338" s="12">
        <f t="shared" si="109"/>
        <v>10837.5</v>
      </c>
      <c r="S338" s="12">
        <v>0</v>
      </c>
      <c r="T338" s="12">
        <f t="shared" si="110"/>
        <v>5009.2400000000007</v>
      </c>
      <c r="U338" s="12">
        <f t="shared" si="111"/>
        <v>7823.4</v>
      </c>
      <c r="V338" s="12">
        <f t="shared" si="112"/>
        <v>45990.76</v>
      </c>
      <c r="W338" s="58"/>
    </row>
    <row r="339" spans="1:23" s="7" customFormat="1" x14ac:dyDescent="0.2">
      <c r="A339" s="15">
        <f t="shared" si="85"/>
        <v>318</v>
      </c>
      <c r="B339" s="14" t="s">
        <v>60</v>
      </c>
      <c r="C339" s="13" t="s">
        <v>129</v>
      </c>
      <c r="D339" s="13" t="s">
        <v>279</v>
      </c>
      <c r="E339" s="13" t="s">
        <v>3</v>
      </c>
      <c r="F339" s="13" t="s">
        <v>2</v>
      </c>
      <c r="G339" s="52">
        <v>45444</v>
      </c>
      <c r="H339" s="52">
        <v>45626</v>
      </c>
      <c r="I339" s="12">
        <v>55000</v>
      </c>
      <c r="J339" s="12">
        <v>5029.75</v>
      </c>
      <c r="K339" s="12">
        <v>0</v>
      </c>
      <c r="L339" s="12">
        <f t="shared" si="104"/>
        <v>1578.5</v>
      </c>
      <c r="M339" s="12">
        <f t="shared" si="105"/>
        <v>3904.9999999999995</v>
      </c>
      <c r="N339" s="12">
        <f t="shared" si="106"/>
        <v>632.5</v>
      </c>
      <c r="O339" s="12">
        <f t="shared" si="107"/>
        <v>1672</v>
      </c>
      <c r="P339" s="12">
        <f t="shared" si="108"/>
        <v>3899.5000000000005</v>
      </c>
      <c r="Q339" s="12"/>
      <c r="R339" s="12">
        <f t="shared" si="109"/>
        <v>11687.5</v>
      </c>
      <c r="S339" s="12">
        <v>0</v>
      </c>
      <c r="T339" s="12">
        <f t="shared" si="110"/>
        <v>8280.25</v>
      </c>
      <c r="U339" s="12">
        <f t="shared" si="111"/>
        <v>8437</v>
      </c>
      <c r="V339" s="12">
        <f t="shared" si="112"/>
        <v>46719.75</v>
      </c>
      <c r="W339" s="58"/>
    </row>
    <row r="340" spans="1:23" s="7" customFormat="1" x14ac:dyDescent="0.2">
      <c r="A340" s="15">
        <f t="shared" ref="A340:A403" si="113">1+A339</f>
        <v>319</v>
      </c>
      <c r="B340" s="14" t="s">
        <v>503</v>
      </c>
      <c r="C340" s="47" t="s">
        <v>129</v>
      </c>
      <c r="D340" s="47" t="s">
        <v>4</v>
      </c>
      <c r="E340" s="13" t="s">
        <v>3</v>
      </c>
      <c r="F340" s="13" t="s">
        <v>2</v>
      </c>
      <c r="G340" s="52">
        <v>45536</v>
      </c>
      <c r="H340" s="52">
        <v>45657</v>
      </c>
      <c r="I340" s="12">
        <v>13200</v>
      </c>
      <c r="J340" s="12">
        <v>0</v>
      </c>
      <c r="K340" s="12"/>
      <c r="L340" s="12">
        <f t="shared" si="104"/>
        <v>378.84</v>
      </c>
      <c r="M340" s="12">
        <f t="shared" si="105"/>
        <v>937.19999999999993</v>
      </c>
      <c r="N340" s="12">
        <f t="shared" si="106"/>
        <v>151.80000000000001</v>
      </c>
      <c r="O340" s="12">
        <f t="shared" si="107"/>
        <v>401.28</v>
      </c>
      <c r="P340" s="12">
        <f t="shared" si="108"/>
        <v>935.88000000000011</v>
      </c>
      <c r="Q340" s="12"/>
      <c r="R340" s="12">
        <f t="shared" si="109"/>
        <v>2805</v>
      </c>
      <c r="S340" s="12"/>
      <c r="T340" s="12">
        <f t="shared" si="110"/>
        <v>780.11999999999989</v>
      </c>
      <c r="U340" s="12">
        <f t="shared" si="111"/>
        <v>2024.88</v>
      </c>
      <c r="V340" s="12">
        <f t="shared" si="112"/>
        <v>12419.880000000001</v>
      </c>
      <c r="W340" s="58"/>
    </row>
    <row r="341" spans="1:23" s="6" customFormat="1" x14ac:dyDescent="0.2">
      <c r="A341" s="15">
        <f t="shared" si="113"/>
        <v>320</v>
      </c>
      <c r="B341" s="14" t="s">
        <v>5</v>
      </c>
      <c r="C341" s="13" t="s">
        <v>126</v>
      </c>
      <c r="D341" s="13" t="s">
        <v>4</v>
      </c>
      <c r="E341" s="13" t="s">
        <v>3</v>
      </c>
      <c r="F341" s="13" t="s">
        <v>6</v>
      </c>
      <c r="G341" s="52">
        <v>45536</v>
      </c>
      <c r="H341" s="52">
        <v>45657</v>
      </c>
      <c r="I341" s="12">
        <v>120000</v>
      </c>
      <c r="J341" s="12">
        <v>16809.87</v>
      </c>
      <c r="K341" s="12">
        <v>0</v>
      </c>
      <c r="L341" s="12">
        <f t="shared" si="104"/>
        <v>3444</v>
      </c>
      <c r="M341" s="12">
        <f t="shared" si="105"/>
        <v>8520</v>
      </c>
      <c r="N341" s="12">
        <f t="shared" si="106"/>
        <v>1380</v>
      </c>
      <c r="O341" s="12">
        <f t="shared" si="107"/>
        <v>3648</v>
      </c>
      <c r="P341" s="12">
        <f t="shared" si="108"/>
        <v>8508</v>
      </c>
      <c r="Q341" s="12"/>
      <c r="R341" s="12">
        <f t="shared" si="109"/>
        <v>25500</v>
      </c>
      <c r="S341" s="12">
        <v>0</v>
      </c>
      <c r="T341" s="12">
        <f t="shared" si="110"/>
        <v>23901.87</v>
      </c>
      <c r="U341" s="12">
        <f t="shared" si="111"/>
        <v>18408</v>
      </c>
      <c r="V341" s="12">
        <f t="shared" si="112"/>
        <v>96098.13</v>
      </c>
      <c r="W341" s="58"/>
    </row>
    <row r="342" spans="1:23" s="7" customFormat="1" x14ac:dyDescent="0.2">
      <c r="A342" s="15">
        <f t="shared" si="113"/>
        <v>321</v>
      </c>
      <c r="B342" s="14" t="s">
        <v>5</v>
      </c>
      <c r="C342" s="13" t="s">
        <v>125</v>
      </c>
      <c r="D342" s="13" t="s">
        <v>4</v>
      </c>
      <c r="E342" s="13" t="s">
        <v>3</v>
      </c>
      <c r="F342" s="13" t="s">
        <v>2</v>
      </c>
      <c r="G342" s="52">
        <v>45536</v>
      </c>
      <c r="H342" s="52">
        <v>45657</v>
      </c>
      <c r="I342" s="12">
        <v>37400</v>
      </c>
      <c r="J342" s="12">
        <v>0</v>
      </c>
      <c r="K342" s="12">
        <v>0</v>
      </c>
      <c r="L342" s="12">
        <f t="shared" si="104"/>
        <v>1073.3799999999999</v>
      </c>
      <c r="M342" s="12">
        <f t="shared" si="105"/>
        <v>2655.3999999999996</v>
      </c>
      <c r="N342" s="12">
        <f t="shared" si="106"/>
        <v>430.09999999999997</v>
      </c>
      <c r="O342" s="12">
        <f t="shared" si="107"/>
        <v>1136.96</v>
      </c>
      <c r="P342" s="12">
        <f t="shared" si="108"/>
        <v>2651.6600000000003</v>
      </c>
      <c r="Q342" s="12">
        <v>1715.46</v>
      </c>
      <c r="R342" s="12">
        <f t="shared" si="109"/>
        <v>7947.5</v>
      </c>
      <c r="S342" s="12"/>
      <c r="T342" s="12">
        <f t="shared" si="110"/>
        <v>3925.8</v>
      </c>
      <c r="U342" s="12">
        <f t="shared" si="111"/>
        <v>5737.16</v>
      </c>
      <c r="V342" s="12">
        <f t="shared" si="112"/>
        <v>33474.199999999997</v>
      </c>
      <c r="W342" s="58"/>
    </row>
    <row r="343" spans="1:23" s="7" customFormat="1" x14ac:dyDescent="0.2">
      <c r="A343" s="15">
        <f t="shared" si="113"/>
        <v>322</v>
      </c>
      <c r="B343" s="14" t="s">
        <v>501</v>
      </c>
      <c r="C343" s="13" t="s">
        <v>495</v>
      </c>
      <c r="D343" s="13" t="s">
        <v>4</v>
      </c>
      <c r="E343" s="13" t="s">
        <v>3</v>
      </c>
      <c r="F343" s="13" t="s">
        <v>2</v>
      </c>
      <c r="G343" s="52">
        <v>45536</v>
      </c>
      <c r="H343" s="52">
        <v>45657</v>
      </c>
      <c r="I343" s="12">
        <v>54000</v>
      </c>
      <c r="J343" s="12">
        <v>2418.54</v>
      </c>
      <c r="K343" s="12">
        <v>0</v>
      </c>
      <c r="L343" s="12">
        <f t="shared" si="104"/>
        <v>1549.8</v>
      </c>
      <c r="M343" s="12">
        <f t="shared" si="105"/>
        <v>3833.9999999999995</v>
      </c>
      <c r="N343" s="12">
        <f t="shared" si="106"/>
        <v>621</v>
      </c>
      <c r="O343" s="12">
        <f t="shared" si="107"/>
        <v>1641.6</v>
      </c>
      <c r="P343" s="12">
        <f t="shared" si="108"/>
        <v>3828.6000000000004</v>
      </c>
      <c r="Q343" s="12"/>
      <c r="R343" s="12">
        <f t="shared" si="109"/>
        <v>11475</v>
      </c>
      <c r="S343" s="12"/>
      <c r="T343" s="12">
        <f t="shared" si="110"/>
        <v>5609.94</v>
      </c>
      <c r="U343" s="12">
        <f t="shared" si="111"/>
        <v>8283.6</v>
      </c>
      <c r="V343" s="12">
        <f t="shared" si="112"/>
        <v>48390.06</v>
      </c>
      <c r="W343" s="58"/>
    </row>
    <row r="344" spans="1:23" s="7" customFormat="1" x14ac:dyDescent="0.2">
      <c r="A344" s="15">
        <f t="shared" si="113"/>
        <v>323</v>
      </c>
      <c r="B344" s="14" t="s">
        <v>5</v>
      </c>
      <c r="C344" s="13" t="s">
        <v>112</v>
      </c>
      <c r="D344" s="13" t="s">
        <v>4</v>
      </c>
      <c r="E344" s="13" t="s">
        <v>3</v>
      </c>
      <c r="F344" s="13" t="s">
        <v>2</v>
      </c>
      <c r="G344" s="52">
        <v>45536</v>
      </c>
      <c r="H344" s="52">
        <v>45657</v>
      </c>
      <c r="I344" s="12">
        <v>52800</v>
      </c>
      <c r="J344" s="12">
        <v>2249.1799999999998</v>
      </c>
      <c r="K344" s="12">
        <v>0</v>
      </c>
      <c r="L344" s="12">
        <f t="shared" si="104"/>
        <v>1515.36</v>
      </c>
      <c r="M344" s="12">
        <f t="shared" si="105"/>
        <v>3748.7999999999997</v>
      </c>
      <c r="N344" s="12">
        <f t="shared" si="106"/>
        <v>607.20000000000005</v>
      </c>
      <c r="O344" s="12">
        <f t="shared" si="107"/>
        <v>1605.12</v>
      </c>
      <c r="P344" s="12">
        <f t="shared" si="108"/>
        <v>3743.5200000000004</v>
      </c>
      <c r="Q344" s="12"/>
      <c r="R344" s="12">
        <f t="shared" si="109"/>
        <v>11220</v>
      </c>
      <c r="S344" s="12">
        <v>0</v>
      </c>
      <c r="T344" s="12">
        <f t="shared" si="110"/>
        <v>5369.66</v>
      </c>
      <c r="U344" s="12">
        <f t="shared" si="111"/>
        <v>8099.52</v>
      </c>
      <c r="V344" s="12">
        <f t="shared" si="112"/>
        <v>47430.34</v>
      </c>
      <c r="W344" s="58"/>
    </row>
    <row r="345" spans="1:23" s="7" customFormat="1" x14ac:dyDescent="0.2">
      <c r="A345" s="15">
        <f t="shared" si="113"/>
        <v>324</v>
      </c>
      <c r="B345" s="14" t="s">
        <v>5</v>
      </c>
      <c r="C345" s="13" t="s">
        <v>104</v>
      </c>
      <c r="D345" s="13" t="s">
        <v>4</v>
      </c>
      <c r="E345" s="13" t="s">
        <v>3</v>
      </c>
      <c r="F345" s="13" t="s">
        <v>6</v>
      </c>
      <c r="G345" s="52">
        <v>45536</v>
      </c>
      <c r="H345" s="52">
        <v>45657</v>
      </c>
      <c r="I345" s="12">
        <v>18000</v>
      </c>
      <c r="J345" s="12">
        <v>0</v>
      </c>
      <c r="K345" s="12">
        <v>0</v>
      </c>
      <c r="L345" s="12">
        <f t="shared" si="104"/>
        <v>516.6</v>
      </c>
      <c r="M345" s="12">
        <f t="shared" si="105"/>
        <v>1277.9999999999998</v>
      </c>
      <c r="N345" s="12">
        <f t="shared" si="106"/>
        <v>207</v>
      </c>
      <c r="O345" s="12">
        <f t="shared" si="107"/>
        <v>547.20000000000005</v>
      </c>
      <c r="P345" s="12">
        <f t="shared" si="108"/>
        <v>1276.2</v>
      </c>
      <c r="Q345" s="12"/>
      <c r="R345" s="12">
        <f t="shared" si="109"/>
        <v>3825</v>
      </c>
      <c r="S345" s="12"/>
      <c r="T345" s="12">
        <f t="shared" si="110"/>
        <v>1063.8000000000002</v>
      </c>
      <c r="U345" s="12">
        <f t="shared" si="111"/>
        <v>2761.2</v>
      </c>
      <c r="V345" s="12">
        <f t="shared" si="112"/>
        <v>16936.2</v>
      </c>
      <c r="W345" s="58"/>
    </row>
    <row r="346" spans="1:23" s="7" customFormat="1" x14ac:dyDescent="0.2">
      <c r="A346" s="15">
        <f t="shared" si="113"/>
        <v>325</v>
      </c>
      <c r="B346" s="14" t="s">
        <v>5</v>
      </c>
      <c r="C346" s="13" t="s">
        <v>124</v>
      </c>
      <c r="D346" s="13" t="s">
        <v>4</v>
      </c>
      <c r="E346" s="13" t="s">
        <v>3</v>
      </c>
      <c r="F346" s="13" t="s">
        <v>6</v>
      </c>
      <c r="G346" s="52">
        <v>45536</v>
      </c>
      <c r="H346" s="52">
        <v>45657</v>
      </c>
      <c r="I346" s="12">
        <v>48000</v>
      </c>
      <c r="J346" s="12">
        <v>1571.73</v>
      </c>
      <c r="K346" s="12">
        <v>0</v>
      </c>
      <c r="L346" s="12">
        <f t="shared" si="104"/>
        <v>1377.6</v>
      </c>
      <c r="M346" s="12">
        <f t="shared" si="105"/>
        <v>3407.9999999999995</v>
      </c>
      <c r="N346" s="12">
        <f t="shared" si="106"/>
        <v>552</v>
      </c>
      <c r="O346" s="12">
        <f t="shared" si="107"/>
        <v>1459.2</v>
      </c>
      <c r="P346" s="12">
        <f t="shared" si="108"/>
        <v>3403.2000000000003</v>
      </c>
      <c r="Q346" s="12"/>
      <c r="R346" s="12">
        <f t="shared" si="109"/>
        <v>10200</v>
      </c>
      <c r="S346" s="12">
        <v>0</v>
      </c>
      <c r="T346" s="12">
        <f t="shared" si="110"/>
        <v>4408.5300000000007</v>
      </c>
      <c r="U346" s="12">
        <f t="shared" si="111"/>
        <v>7363.2</v>
      </c>
      <c r="V346" s="12">
        <f t="shared" si="112"/>
        <v>43591.47</v>
      </c>
      <c r="W346" s="58"/>
    </row>
    <row r="347" spans="1:23" s="7" customFormat="1" x14ac:dyDescent="0.2">
      <c r="A347" s="15">
        <f t="shared" si="113"/>
        <v>326</v>
      </c>
      <c r="B347" s="14" t="s">
        <v>5</v>
      </c>
      <c r="C347" s="13" t="s">
        <v>111</v>
      </c>
      <c r="D347" s="10" t="s">
        <v>4</v>
      </c>
      <c r="E347" s="13" t="s">
        <v>3</v>
      </c>
      <c r="F347" s="13" t="s">
        <v>2</v>
      </c>
      <c r="G347" s="52">
        <v>45536</v>
      </c>
      <c r="H347" s="52">
        <v>45657</v>
      </c>
      <c r="I347" s="12">
        <v>59400</v>
      </c>
      <c r="J347" s="12">
        <v>3373.77</v>
      </c>
      <c r="K347" s="12">
        <v>0</v>
      </c>
      <c r="L347" s="12">
        <f t="shared" si="104"/>
        <v>1704.78</v>
      </c>
      <c r="M347" s="12">
        <f t="shared" si="105"/>
        <v>4217.3999999999996</v>
      </c>
      <c r="N347" s="12">
        <f t="shared" si="106"/>
        <v>683.1</v>
      </c>
      <c r="O347" s="12">
        <f t="shared" si="107"/>
        <v>1805.76</v>
      </c>
      <c r="P347" s="12">
        <f t="shared" si="108"/>
        <v>4211.46</v>
      </c>
      <c r="Q347" s="12"/>
      <c r="R347" s="12">
        <f t="shared" si="109"/>
        <v>12622.5</v>
      </c>
      <c r="S347" s="12">
        <v>0</v>
      </c>
      <c r="T347" s="12">
        <f t="shared" si="110"/>
        <v>6884.3099999999995</v>
      </c>
      <c r="U347" s="12">
        <f t="shared" si="111"/>
        <v>9111.9599999999991</v>
      </c>
      <c r="V347" s="12">
        <f t="shared" si="112"/>
        <v>52515.69</v>
      </c>
      <c r="W347" s="58"/>
    </row>
    <row r="348" spans="1:23" s="7" customFormat="1" x14ac:dyDescent="0.2">
      <c r="A348" s="15">
        <f t="shared" si="113"/>
        <v>327</v>
      </c>
      <c r="B348" s="14" t="s">
        <v>5</v>
      </c>
      <c r="C348" s="13" t="s">
        <v>123</v>
      </c>
      <c r="D348" s="13" t="s">
        <v>4</v>
      </c>
      <c r="E348" s="13" t="s">
        <v>3</v>
      </c>
      <c r="F348" s="13" t="s">
        <v>2</v>
      </c>
      <c r="G348" s="52">
        <v>45536</v>
      </c>
      <c r="H348" s="52">
        <v>45657</v>
      </c>
      <c r="I348" s="12">
        <v>37400</v>
      </c>
      <c r="J348" s="12">
        <v>0</v>
      </c>
      <c r="K348" s="12">
        <v>0</v>
      </c>
      <c r="L348" s="12">
        <f t="shared" si="104"/>
        <v>1073.3799999999999</v>
      </c>
      <c r="M348" s="12">
        <f t="shared" si="105"/>
        <v>2655.3999999999996</v>
      </c>
      <c r="N348" s="12">
        <f t="shared" si="106"/>
        <v>430.09999999999997</v>
      </c>
      <c r="O348" s="12">
        <f t="shared" si="107"/>
        <v>1136.96</v>
      </c>
      <c r="P348" s="12">
        <f t="shared" si="108"/>
        <v>2651.6600000000003</v>
      </c>
      <c r="Q348" s="12">
        <v>1715.46</v>
      </c>
      <c r="R348" s="12">
        <f t="shared" si="109"/>
        <v>7947.5</v>
      </c>
      <c r="S348" s="12">
        <v>0</v>
      </c>
      <c r="T348" s="12">
        <f t="shared" si="110"/>
        <v>3925.8</v>
      </c>
      <c r="U348" s="12">
        <f t="shared" si="111"/>
        <v>5737.16</v>
      </c>
      <c r="V348" s="12">
        <f t="shared" si="112"/>
        <v>33474.199999999997</v>
      </c>
      <c r="W348" s="58"/>
    </row>
    <row r="349" spans="1:23" s="7" customFormat="1" x14ac:dyDescent="0.2">
      <c r="A349" s="15">
        <f t="shared" si="113"/>
        <v>328</v>
      </c>
      <c r="B349" s="14" t="s">
        <v>133</v>
      </c>
      <c r="C349" s="13" t="s">
        <v>132</v>
      </c>
      <c r="D349" s="13" t="s">
        <v>415</v>
      </c>
      <c r="E349" s="13" t="s">
        <v>3</v>
      </c>
      <c r="F349" s="13" t="s">
        <v>6</v>
      </c>
      <c r="G349" s="52">
        <v>45444</v>
      </c>
      <c r="H349" s="52">
        <v>45626</v>
      </c>
      <c r="I349" s="12">
        <v>100000</v>
      </c>
      <c r="J349" s="12">
        <v>12105.37</v>
      </c>
      <c r="K349" s="12">
        <v>0</v>
      </c>
      <c r="L349" s="12">
        <f t="shared" si="104"/>
        <v>2870</v>
      </c>
      <c r="M349" s="12">
        <f t="shared" si="105"/>
        <v>7099.9999999999991</v>
      </c>
      <c r="N349" s="12">
        <f t="shared" si="106"/>
        <v>1150</v>
      </c>
      <c r="O349" s="12">
        <f t="shared" si="107"/>
        <v>3040</v>
      </c>
      <c r="P349" s="12">
        <f t="shared" si="108"/>
        <v>7090.0000000000009</v>
      </c>
      <c r="Q349" s="12"/>
      <c r="R349" s="12">
        <f t="shared" si="109"/>
        <v>21250</v>
      </c>
      <c r="S349" s="12">
        <v>0</v>
      </c>
      <c r="T349" s="12">
        <f t="shared" si="110"/>
        <v>18015.370000000003</v>
      </c>
      <c r="U349" s="12">
        <f t="shared" si="111"/>
        <v>15340</v>
      </c>
      <c r="V349" s="12">
        <f t="shared" si="112"/>
        <v>81984.63</v>
      </c>
      <c r="W349" s="58"/>
    </row>
    <row r="350" spans="1:23" s="7" customFormat="1" x14ac:dyDescent="0.2">
      <c r="A350" s="15">
        <f t="shared" si="113"/>
        <v>329</v>
      </c>
      <c r="B350" s="14" t="s">
        <v>5</v>
      </c>
      <c r="C350" s="13" t="s">
        <v>110</v>
      </c>
      <c r="D350" s="13" t="s">
        <v>4</v>
      </c>
      <c r="E350" s="13" t="s">
        <v>3</v>
      </c>
      <c r="F350" s="13" t="s">
        <v>2</v>
      </c>
      <c r="G350" s="52">
        <v>45536</v>
      </c>
      <c r="H350" s="52">
        <v>45657</v>
      </c>
      <c r="I350" s="12">
        <v>28600</v>
      </c>
      <c r="J350" s="12">
        <v>0</v>
      </c>
      <c r="K350" s="12">
        <v>0</v>
      </c>
      <c r="L350" s="12">
        <f t="shared" si="104"/>
        <v>820.82</v>
      </c>
      <c r="M350" s="12">
        <f t="shared" si="105"/>
        <v>2030.6</v>
      </c>
      <c r="N350" s="12">
        <f t="shared" si="106"/>
        <v>328.9</v>
      </c>
      <c r="O350" s="12">
        <f t="shared" si="107"/>
        <v>869.44</v>
      </c>
      <c r="P350" s="12">
        <f t="shared" si="108"/>
        <v>2027.7400000000002</v>
      </c>
      <c r="Q350" s="12"/>
      <c r="R350" s="12">
        <f t="shared" si="109"/>
        <v>6077.5</v>
      </c>
      <c r="S350" s="12">
        <v>0</v>
      </c>
      <c r="T350" s="12">
        <f t="shared" si="110"/>
        <v>1690.2600000000002</v>
      </c>
      <c r="U350" s="12">
        <f t="shared" si="111"/>
        <v>4387.24</v>
      </c>
      <c r="V350" s="12">
        <f t="shared" si="112"/>
        <v>26909.739999999998</v>
      </c>
      <c r="W350" s="58"/>
    </row>
    <row r="351" spans="1:23" s="6" customFormat="1" x14ac:dyDescent="0.2">
      <c r="A351" s="15">
        <f t="shared" si="113"/>
        <v>330</v>
      </c>
      <c r="B351" s="14" t="s">
        <v>131</v>
      </c>
      <c r="C351" s="13" t="s">
        <v>130</v>
      </c>
      <c r="D351" s="48" t="s">
        <v>577</v>
      </c>
      <c r="E351" s="13" t="s">
        <v>3</v>
      </c>
      <c r="F351" s="13" t="s">
        <v>6</v>
      </c>
      <c r="G351" s="52">
        <v>45536</v>
      </c>
      <c r="H351" s="52">
        <v>45689</v>
      </c>
      <c r="I351" s="12">
        <v>100000</v>
      </c>
      <c r="J351" s="12">
        <v>12105.37</v>
      </c>
      <c r="K351" s="12">
        <v>0</v>
      </c>
      <c r="L351" s="12">
        <f t="shared" si="104"/>
        <v>2870</v>
      </c>
      <c r="M351" s="12">
        <f t="shared" si="105"/>
        <v>7099.9999999999991</v>
      </c>
      <c r="N351" s="12">
        <f t="shared" si="106"/>
        <v>1150</v>
      </c>
      <c r="O351" s="12">
        <f t="shared" si="107"/>
        <v>3040</v>
      </c>
      <c r="P351" s="12">
        <f t="shared" si="108"/>
        <v>7090.0000000000009</v>
      </c>
      <c r="Q351" s="12"/>
      <c r="R351" s="12">
        <f t="shared" si="109"/>
        <v>21250</v>
      </c>
      <c r="S351" s="12">
        <v>10500</v>
      </c>
      <c r="T351" s="12">
        <f t="shared" si="110"/>
        <v>28515.370000000003</v>
      </c>
      <c r="U351" s="12">
        <f t="shared" si="111"/>
        <v>15340</v>
      </c>
      <c r="V351" s="12">
        <f t="shared" si="112"/>
        <v>71484.63</v>
      </c>
      <c r="W351" s="58"/>
    </row>
    <row r="352" spans="1:23" s="7" customFormat="1" x14ac:dyDescent="0.2">
      <c r="A352" s="15">
        <f t="shared" si="113"/>
        <v>331</v>
      </c>
      <c r="B352" s="14" t="s">
        <v>5</v>
      </c>
      <c r="C352" s="13" t="s">
        <v>115</v>
      </c>
      <c r="D352" s="13" t="s">
        <v>4</v>
      </c>
      <c r="E352" s="13" t="s">
        <v>3</v>
      </c>
      <c r="F352" s="13" t="s">
        <v>2</v>
      </c>
      <c r="G352" s="52">
        <v>45536</v>
      </c>
      <c r="H352" s="52">
        <v>45657</v>
      </c>
      <c r="I352" s="12">
        <v>24000</v>
      </c>
      <c r="J352" s="12">
        <v>0</v>
      </c>
      <c r="K352" s="12">
        <v>0</v>
      </c>
      <c r="L352" s="12">
        <f t="shared" si="104"/>
        <v>688.8</v>
      </c>
      <c r="M352" s="12">
        <f t="shared" si="105"/>
        <v>1703.9999999999998</v>
      </c>
      <c r="N352" s="12">
        <f t="shared" si="106"/>
        <v>276</v>
      </c>
      <c r="O352" s="12">
        <f t="shared" si="107"/>
        <v>729.6</v>
      </c>
      <c r="P352" s="12">
        <f t="shared" si="108"/>
        <v>1701.6000000000001</v>
      </c>
      <c r="Q352" s="12"/>
      <c r="R352" s="12">
        <f t="shared" si="109"/>
        <v>5100</v>
      </c>
      <c r="S352" s="12">
        <v>0</v>
      </c>
      <c r="T352" s="12">
        <f t="shared" si="110"/>
        <v>1418.4</v>
      </c>
      <c r="U352" s="12">
        <f t="shared" si="111"/>
        <v>3681.6</v>
      </c>
      <c r="V352" s="12">
        <f t="shared" si="112"/>
        <v>22581.599999999999</v>
      </c>
      <c r="W352" s="58"/>
    </row>
    <row r="353" spans="1:23" s="6" customFormat="1" ht="12" customHeight="1" x14ac:dyDescent="0.2">
      <c r="A353" s="15">
        <f t="shared" si="113"/>
        <v>332</v>
      </c>
      <c r="B353" s="14" t="s">
        <v>5</v>
      </c>
      <c r="C353" s="13" t="s">
        <v>122</v>
      </c>
      <c r="D353" s="13" t="s">
        <v>4</v>
      </c>
      <c r="E353" s="13" t="s">
        <v>3</v>
      </c>
      <c r="F353" s="13" t="s">
        <v>2</v>
      </c>
      <c r="G353" s="52">
        <v>45536</v>
      </c>
      <c r="H353" s="52">
        <v>45657</v>
      </c>
      <c r="I353" s="12">
        <v>120000</v>
      </c>
      <c r="J353" s="12">
        <v>16809.87</v>
      </c>
      <c r="K353" s="12">
        <v>0</v>
      </c>
      <c r="L353" s="12">
        <f t="shared" si="104"/>
        <v>3444</v>
      </c>
      <c r="M353" s="12">
        <f t="shared" si="105"/>
        <v>8520</v>
      </c>
      <c r="N353" s="12">
        <f t="shared" si="106"/>
        <v>1380</v>
      </c>
      <c r="O353" s="12">
        <f t="shared" si="107"/>
        <v>3648</v>
      </c>
      <c r="P353" s="12">
        <f t="shared" si="108"/>
        <v>8508</v>
      </c>
      <c r="Q353" s="12"/>
      <c r="R353" s="12">
        <f t="shared" si="109"/>
        <v>25500</v>
      </c>
      <c r="S353" s="12">
        <v>0</v>
      </c>
      <c r="T353" s="12">
        <f t="shared" si="110"/>
        <v>23901.87</v>
      </c>
      <c r="U353" s="12">
        <f t="shared" si="111"/>
        <v>18408</v>
      </c>
      <c r="V353" s="12">
        <f t="shared" si="112"/>
        <v>96098.13</v>
      </c>
      <c r="W353" s="58"/>
    </row>
    <row r="354" spans="1:23" s="7" customFormat="1" x14ac:dyDescent="0.2">
      <c r="A354" s="15">
        <f t="shared" si="113"/>
        <v>333</v>
      </c>
      <c r="B354" s="14" t="s">
        <v>5</v>
      </c>
      <c r="C354" s="13" t="s">
        <v>522</v>
      </c>
      <c r="D354" s="13" t="s">
        <v>4</v>
      </c>
      <c r="E354" s="13" t="s">
        <v>3</v>
      </c>
      <c r="F354" s="13" t="s">
        <v>2</v>
      </c>
      <c r="G354" s="52">
        <v>45536</v>
      </c>
      <c r="H354" s="52">
        <v>45657</v>
      </c>
      <c r="I354" s="12">
        <v>45000</v>
      </c>
      <c r="J354" s="12">
        <v>1148.33</v>
      </c>
      <c r="K354" s="12"/>
      <c r="L354" s="12">
        <f t="shared" si="104"/>
        <v>1291.5</v>
      </c>
      <c r="M354" s="12">
        <f t="shared" si="105"/>
        <v>3194.9999999999995</v>
      </c>
      <c r="N354" s="12">
        <f t="shared" si="106"/>
        <v>517.5</v>
      </c>
      <c r="O354" s="12">
        <f t="shared" si="107"/>
        <v>1368</v>
      </c>
      <c r="P354" s="12">
        <f t="shared" si="108"/>
        <v>3190.5</v>
      </c>
      <c r="Q354" s="12"/>
      <c r="R354" s="12">
        <f t="shared" si="109"/>
        <v>9562.5</v>
      </c>
      <c r="S354" s="12"/>
      <c r="T354" s="12">
        <f t="shared" si="110"/>
        <v>3807.83</v>
      </c>
      <c r="U354" s="12">
        <f t="shared" si="111"/>
        <v>6903</v>
      </c>
      <c r="V354" s="12">
        <f t="shared" si="112"/>
        <v>41192.17</v>
      </c>
      <c r="W354" s="58"/>
    </row>
    <row r="355" spans="1:23" s="7" customFormat="1" x14ac:dyDescent="0.2">
      <c r="A355" s="15">
        <f t="shared" si="113"/>
        <v>334</v>
      </c>
      <c r="B355" s="14" t="s">
        <v>5</v>
      </c>
      <c r="C355" s="13" t="s">
        <v>121</v>
      </c>
      <c r="D355" s="13" t="s">
        <v>4</v>
      </c>
      <c r="E355" s="13" t="s">
        <v>3</v>
      </c>
      <c r="F355" s="13" t="s">
        <v>6</v>
      </c>
      <c r="G355" s="52">
        <v>45536</v>
      </c>
      <c r="H355" s="52">
        <v>45657</v>
      </c>
      <c r="I355" s="12">
        <v>79200</v>
      </c>
      <c r="J355" s="12">
        <v>7212.69</v>
      </c>
      <c r="K355" s="12">
        <v>0</v>
      </c>
      <c r="L355" s="12">
        <f t="shared" si="104"/>
        <v>2273.04</v>
      </c>
      <c r="M355" s="12">
        <f t="shared" si="105"/>
        <v>5623.2</v>
      </c>
      <c r="N355" s="12">
        <f t="shared" si="106"/>
        <v>910.8</v>
      </c>
      <c r="O355" s="12">
        <f t="shared" si="107"/>
        <v>2407.6799999999998</v>
      </c>
      <c r="P355" s="12">
        <f t="shared" si="108"/>
        <v>5615.2800000000007</v>
      </c>
      <c r="Q355" s="12"/>
      <c r="R355" s="12">
        <f t="shared" si="109"/>
        <v>16830</v>
      </c>
      <c r="S355" s="12">
        <v>0</v>
      </c>
      <c r="T355" s="12">
        <f t="shared" si="110"/>
        <v>11893.41</v>
      </c>
      <c r="U355" s="12">
        <f t="shared" si="111"/>
        <v>12149.28</v>
      </c>
      <c r="V355" s="12">
        <f t="shared" si="112"/>
        <v>67306.59</v>
      </c>
      <c r="W355" s="58"/>
    </row>
    <row r="356" spans="1:23" s="7" customFormat="1" x14ac:dyDescent="0.2">
      <c r="A356" s="15">
        <f t="shared" si="113"/>
        <v>335</v>
      </c>
      <c r="B356" s="14" t="s">
        <v>5</v>
      </c>
      <c r="C356" s="13" t="s">
        <v>109</v>
      </c>
      <c r="D356" s="13" t="s">
        <v>4</v>
      </c>
      <c r="E356" s="13" t="s">
        <v>3</v>
      </c>
      <c r="F356" s="13" t="s">
        <v>6</v>
      </c>
      <c r="G356" s="52">
        <v>45536</v>
      </c>
      <c r="H356" s="52">
        <v>45657</v>
      </c>
      <c r="I356" s="12">
        <v>52800</v>
      </c>
      <c r="J356" s="12">
        <v>0</v>
      </c>
      <c r="K356" s="12">
        <v>0</v>
      </c>
      <c r="L356" s="12">
        <f t="shared" si="104"/>
        <v>1515.36</v>
      </c>
      <c r="M356" s="12">
        <f t="shared" si="105"/>
        <v>3748.7999999999997</v>
      </c>
      <c r="N356" s="12">
        <f t="shared" si="106"/>
        <v>607.20000000000005</v>
      </c>
      <c r="O356" s="12">
        <f t="shared" si="107"/>
        <v>1605.12</v>
      </c>
      <c r="P356" s="12">
        <f t="shared" si="108"/>
        <v>3743.5200000000004</v>
      </c>
      <c r="Q356" s="12"/>
      <c r="R356" s="12">
        <f t="shared" si="109"/>
        <v>11220</v>
      </c>
      <c r="S356" s="12">
        <v>0</v>
      </c>
      <c r="T356" s="12">
        <f t="shared" si="110"/>
        <v>3120.4799999999996</v>
      </c>
      <c r="U356" s="12">
        <f t="shared" si="111"/>
        <v>8099.52</v>
      </c>
      <c r="V356" s="12">
        <f t="shared" si="112"/>
        <v>49679.520000000004</v>
      </c>
      <c r="W356" s="58"/>
    </row>
    <row r="357" spans="1:23" s="7" customFormat="1" ht="15" customHeight="1" x14ac:dyDescent="0.2">
      <c r="A357" s="15">
        <f t="shared" si="113"/>
        <v>336</v>
      </c>
      <c r="B357" s="14" t="s">
        <v>5</v>
      </c>
      <c r="C357" s="13" t="s">
        <v>108</v>
      </c>
      <c r="D357" s="13" t="s">
        <v>4</v>
      </c>
      <c r="E357" s="13" t="s">
        <v>3</v>
      </c>
      <c r="F357" s="13" t="s">
        <v>6</v>
      </c>
      <c r="G357" s="52">
        <v>45536</v>
      </c>
      <c r="H357" s="52">
        <v>45657</v>
      </c>
      <c r="I357" s="12">
        <v>52800</v>
      </c>
      <c r="J357" s="12">
        <v>2249.1799999999998</v>
      </c>
      <c r="K357" s="12">
        <v>0</v>
      </c>
      <c r="L357" s="12">
        <f t="shared" si="104"/>
        <v>1515.36</v>
      </c>
      <c r="M357" s="12">
        <f t="shared" si="105"/>
        <v>3748.7999999999997</v>
      </c>
      <c r="N357" s="12">
        <f t="shared" si="106"/>
        <v>607.20000000000005</v>
      </c>
      <c r="O357" s="12">
        <f t="shared" si="107"/>
        <v>1605.12</v>
      </c>
      <c r="P357" s="12">
        <f t="shared" si="108"/>
        <v>3743.5200000000004</v>
      </c>
      <c r="Q357" s="12"/>
      <c r="R357" s="12">
        <f t="shared" si="109"/>
        <v>11220</v>
      </c>
      <c r="S357" s="12">
        <v>0</v>
      </c>
      <c r="T357" s="12">
        <f t="shared" si="110"/>
        <v>5369.66</v>
      </c>
      <c r="U357" s="12">
        <f t="shared" si="111"/>
        <v>8099.52</v>
      </c>
      <c r="V357" s="12">
        <f t="shared" si="112"/>
        <v>47430.34</v>
      </c>
      <c r="W357" s="58"/>
    </row>
    <row r="358" spans="1:23" s="7" customFormat="1" x14ac:dyDescent="0.2">
      <c r="A358" s="15">
        <f t="shared" si="113"/>
        <v>337</v>
      </c>
      <c r="B358" s="14" t="s">
        <v>5</v>
      </c>
      <c r="C358" s="13" t="s">
        <v>107</v>
      </c>
      <c r="D358" s="13" t="s">
        <v>4</v>
      </c>
      <c r="E358" s="13" t="s">
        <v>3</v>
      </c>
      <c r="F358" s="13" t="s">
        <v>2</v>
      </c>
      <c r="G358" s="52">
        <v>45536</v>
      </c>
      <c r="H358" s="52">
        <v>45657</v>
      </c>
      <c r="I358" s="12">
        <v>28600</v>
      </c>
      <c r="J358" s="12">
        <v>0</v>
      </c>
      <c r="K358" s="12">
        <v>0</v>
      </c>
      <c r="L358" s="12">
        <f t="shared" si="104"/>
        <v>820.82</v>
      </c>
      <c r="M358" s="12">
        <f t="shared" si="105"/>
        <v>2030.6</v>
      </c>
      <c r="N358" s="12">
        <f t="shared" si="106"/>
        <v>328.9</v>
      </c>
      <c r="O358" s="12">
        <f t="shared" si="107"/>
        <v>869.44</v>
      </c>
      <c r="P358" s="12">
        <f t="shared" si="108"/>
        <v>2027.7400000000002</v>
      </c>
      <c r="Q358" s="12"/>
      <c r="R358" s="12">
        <f t="shared" si="109"/>
        <v>6077.5</v>
      </c>
      <c r="S358" s="12">
        <v>0</v>
      </c>
      <c r="T358" s="12">
        <f t="shared" si="110"/>
        <v>1690.2600000000002</v>
      </c>
      <c r="U358" s="12">
        <f t="shared" si="111"/>
        <v>4387.24</v>
      </c>
      <c r="V358" s="12">
        <f t="shared" si="112"/>
        <v>26909.739999999998</v>
      </c>
      <c r="W358" s="58"/>
    </row>
    <row r="359" spans="1:23" s="6" customFormat="1" x14ac:dyDescent="0.2">
      <c r="A359" s="15">
        <f t="shared" si="113"/>
        <v>338</v>
      </c>
      <c r="B359" s="14" t="s">
        <v>5</v>
      </c>
      <c r="C359" s="13" t="s">
        <v>120</v>
      </c>
      <c r="D359" s="13" t="s">
        <v>4</v>
      </c>
      <c r="E359" s="13" t="s">
        <v>3</v>
      </c>
      <c r="F359" s="13" t="s">
        <v>6</v>
      </c>
      <c r="G359" s="52">
        <v>45536</v>
      </c>
      <c r="H359" s="52">
        <v>45657</v>
      </c>
      <c r="I359" s="12">
        <v>60000</v>
      </c>
      <c r="J359" s="12">
        <v>3486.68</v>
      </c>
      <c r="K359" s="12">
        <v>0</v>
      </c>
      <c r="L359" s="12">
        <f t="shared" si="104"/>
        <v>1722</v>
      </c>
      <c r="M359" s="12">
        <f t="shared" si="105"/>
        <v>4260</v>
      </c>
      <c r="N359" s="12">
        <f t="shared" si="106"/>
        <v>690</v>
      </c>
      <c r="O359" s="12">
        <f t="shared" si="107"/>
        <v>1824</v>
      </c>
      <c r="P359" s="12">
        <f t="shared" si="108"/>
        <v>4254</v>
      </c>
      <c r="Q359" s="12"/>
      <c r="R359" s="12">
        <f t="shared" si="109"/>
        <v>12750</v>
      </c>
      <c r="S359" s="12">
        <v>0</v>
      </c>
      <c r="T359" s="12">
        <f t="shared" si="110"/>
        <v>7032.68</v>
      </c>
      <c r="U359" s="12">
        <f t="shared" si="111"/>
        <v>9204</v>
      </c>
      <c r="V359" s="12">
        <f t="shared" si="112"/>
        <v>52967.32</v>
      </c>
      <c r="W359" s="58"/>
    </row>
    <row r="360" spans="1:23" s="6" customFormat="1" x14ac:dyDescent="0.2">
      <c r="A360" s="15">
        <f t="shared" si="113"/>
        <v>339</v>
      </c>
      <c r="B360" s="14" t="s">
        <v>63</v>
      </c>
      <c r="C360" s="13" t="s">
        <v>135</v>
      </c>
      <c r="D360" s="13" t="s">
        <v>134</v>
      </c>
      <c r="E360" s="13" t="s">
        <v>3</v>
      </c>
      <c r="F360" s="13" t="s">
        <v>6</v>
      </c>
      <c r="G360" s="52">
        <v>45444</v>
      </c>
      <c r="H360" s="52">
        <v>45626</v>
      </c>
      <c r="I360" s="12">
        <v>80000</v>
      </c>
      <c r="J360" s="12">
        <v>7400.87</v>
      </c>
      <c r="K360" s="12">
        <v>0</v>
      </c>
      <c r="L360" s="12">
        <f t="shared" si="104"/>
        <v>2296</v>
      </c>
      <c r="M360" s="12">
        <f t="shared" si="105"/>
        <v>5679.9999999999991</v>
      </c>
      <c r="N360" s="12">
        <f t="shared" si="106"/>
        <v>920</v>
      </c>
      <c r="O360" s="12">
        <f t="shared" si="107"/>
        <v>2432</v>
      </c>
      <c r="P360" s="12">
        <f t="shared" si="108"/>
        <v>5672</v>
      </c>
      <c r="Q360" s="12"/>
      <c r="R360" s="12">
        <f t="shared" si="109"/>
        <v>17000</v>
      </c>
      <c r="S360" s="12">
        <v>0</v>
      </c>
      <c r="T360" s="12">
        <f t="shared" si="110"/>
        <v>12128.869999999999</v>
      </c>
      <c r="U360" s="12">
        <f t="shared" si="111"/>
        <v>12272</v>
      </c>
      <c r="V360" s="12">
        <f t="shared" si="112"/>
        <v>67871.13</v>
      </c>
      <c r="W360" s="58"/>
    </row>
    <row r="361" spans="1:23" s="6" customFormat="1" x14ac:dyDescent="0.2">
      <c r="A361" s="15">
        <f t="shared" si="113"/>
        <v>340</v>
      </c>
      <c r="B361" s="14" t="s">
        <v>5</v>
      </c>
      <c r="C361" s="13" t="s">
        <v>102</v>
      </c>
      <c r="D361" s="13" t="s">
        <v>4</v>
      </c>
      <c r="E361" s="13" t="s">
        <v>3</v>
      </c>
      <c r="F361" s="13" t="s">
        <v>6</v>
      </c>
      <c r="G361" s="52">
        <v>45536</v>
      </c>
      <c r="H361" s="52">
        <v>45657</v>
      </c>
      <c r="I361" s="12">
        <v>28600</v>
      </c>
      <c r="J361" s="12">
        <v>0</v>
      </c>
      <c r="K361" s="12">
        <v>0</v>
      </c>
      <c r="L361" s="12">
        <f t="shared" si="104"/>
        <v>820.82</v>
      </c>
      <c r="M361" s="12">
        <f t="shared" si="105"/>
        <v>2030.6</v>
      </c>
      <c r="N361" s="12">
        <f t="shared" si="106"/>
        <v>328.9</v>
      </c>
      <c r="O361" s="12">
        <f t="shared" si="107"/>
        <v>869.44</v>
      </c>
      <c r="P361" s="12">
        <f t="shared" si="108"/>
        <v>2027.7400000000002</v>
      </c>
      <c r="Q361" s="12"/>
      <c r="R361" s="12">
        <f t="shared" si="109"/>
        <v>6077.5</v>
      </c>
      <c r="S361" s="12">
        <v>0</v>
      </c>
      <c r="T361" s="12">
        <f t="shared" si="110"/>
        <v>1690.2600000000002</v>
      </c>
      <c r="U361" s="12">
        <f t="shared" si="111"/>
        <v>4387.24</v>
      </c>
      <c r="V361" s="12">
        <f t="shared" si="112"/>
        <v>26909.739999999998</v>
      </c>
      <c r="W361" s="58"/>
    </row>
    <row r="362" spans="1:23" s="6" customFormat="1" x14ac:dyDescent="0.2">
      <c r="A362" s="15">
        <f t="shared" si="113"/>
        <v>341</v>
      </c>
      <c r="B362" s="14" t="s">
        <v>5</v>
      </c>
      <c r="C362" s="13" t="s">
        <v>463</v>
      </c>
      <c r="D362" s="13" t="s">
        <v>4</v>
      </c>
      <c r="E362" s="13" t="s">
        <v>3</v>
      </c>
      <c r="F362" s="13" t="s">
        <v>6</v>
      </c>
      <c r="G362" s="52">
        <v>45536</v>
      </c>
      <c r="H362" s="52">
        <v>45657</v>
      </c>
      <c r="I362" s="12">
        <v>44000</v>
      </c>
      <c r="J362" s="12">
        <v>1007.19</v>
      </c>
      <c r="K362" s="12">
        <v>0</v>
      </c>
      <c r="L362" s="12">
        <f t="shared" si="104"/>
        <v>1262.8</v>
      </c>
      <c r="M362" s="12">
        <f t="shared" si="105"/>
        <v>3123.9999999999995</v>
      </c>
      <c r="N362" s="12">
        <f t="shared" si="106"/>
        <v>506</v>
      </c>
      <c r="O362" s="12">
        <f t="shared" si="107"/>
        <v>1337.6</v>
      </c>
      <c r="P362" s="12">
        <f t="shared" si="108"/>
        <v>3119.6000000000004</v>
      </c>
      <c r="Q362" s="12"/>
      <c r="R362" s="12">
        <f t="shared" si="109"/>
        <v>9350</v>
      </c>
      <c r="S362" s="12">
        <v>0</v>
      </c>
      <c r="T362" s="12">
        <f t="shared" si="110"/>
        <v>3607.5899999999997</v>
      </c>
      <c r="U362" s="12">
        <f t="shared" si="111"/>
        <v>6749.6</v>
      </c>
      <c r="V362" s="12">
        <f t="shared" si="112"/>
        <v>40392.410000000003</v>
      </c>
      <c r="W362" s="58"/>
    </row>
    <row r="363" spans="1:23" s="6" customFormat="1" x14ac:dyDescent="0.2">
      <c r="A363" s="15">
        <f t="shared" si="113"/>
        <v>342</v>
      </c>
      <c r="B363" s="14" t="s">
        <v>5</v>
      </c>
      <c r="C363" s="13" t="s">
        <v>103</v>
      </c>
      <c r="D363" s="13" t="s">
        <v>4</v>
      </c>
      <c r="E363" s="13" t="s">
        <v>3</v>
      </c>
      <c r="F363" s="13" t="s">
        <v>6</v>
      </c>
      <c r="G363" s="52">
        <v>45536</v>
      </c>
      <c r="H363" s="52">
        <v>45657</v>
      </c>
      <c r="I363" s="12">
        <v>36000</v>
      </c>
      <c r="J363" s="12">
        <v>0</v>
      </c>
      <c r="K363" s="12">
        <v>0</v>
      </c>
      <c r="L363" s="12">
        <f t="shared" si="104"/>
        <v>1033.2</v>
      </c>
      <c r="M363" s="12">
        <f t="shared" si="105"/>
        <v>2555.9999999999995</v>
      </c>
      <c r="N363" s="12">
        <f t="shared" si="106"/>
        <v>414</v>
      </c>
      <c r="O363" s="12">
        <f t="shared" si="107"/>
        <v>1094.4000000000001</v>
      </c>
      <c r="P363" s="12">
        <f t="shared" si="108"/>
        <v>2552.4</v>
      </c>
      <c r="Q363" s="12"/>
      <c r="R363" s="12">
        <f t="shared" si="109"/>
        <v>7650</v>
      </c>
      <c r="S363" s="12">
        <v>0</v>
      </c>
      <c r="T363" s="12">
        <f t="shared" si="110"/>
        <v>2127.6000000000004</v>
      </c>
      <c r="U363" s="12">
        <f t="shared" si="111"/>
        <v>5522.4</v>
      </c>
      <c r="V363" s="12">
        <f t="shared" si="112"/>
        <v>33872.400000000001</v>
      </c>
      <c r="W363" s="58"/>
    </row>
    <row r="364" spans="1:23" s="6" customFormat="1" x14ac:dyDescent="0.2">
      <c r="A364" s="15">
        <f t="shared" si="113"/>
        <v>343</v>
      </c>
      <c r="B364" s="14" t="s">
        <v>5</v>
      </c>
      <c r="C364" s="13" t="s">
        <v>116</v>
      </c>
      <c r="D364" s="13" t="s">
        <v>4</v>
      </c>
      <c r="E364" s="13" t="s">
        <v>3</v>
      </c>
      <c r="F364" s="13" t="s">
        <v>6</v>
      </c>
      <c r="G364" s="52">
        <v>45536</v>
      </c>
      <c r="H364" s="52">
        <v>45657</v>
      </c>
      <c r="I364" s="12">
        <v>21000</v>
      </c>
      <c r="J364" s="12">
        <v>0</v>
      </c>
      <c r="K364" s="12">
        <v>0</v>
      </c>
      <c r="L364" s="12">
        <f t="shared" si="104"/>
        <v>602.70000000000005</v>
      </c>
      <c r="M364" s="12">
        <f t="shared" si="105"/>
        <v>1490.9999999999998</v>
      </c>
      <c r="N364" s="12">
        <f t="shared" si="106"/>
        <v>241.5</v>
      </c>
      <c r="O364" s="12">
        <f t="shared" si="107"/>
        <v>638.4</v>
      </c>
      <c r="P364" s="12">
        <f t="shared" si="108"/>
        <v>1488.9</v>
      </c>
      <c r="Q364" s="12"/>
      <c r="R364" s="12">
        <f t="shared" si="109"/>
        <v>4462.5</v>
      </c>
      <c r="S364" s="12">
        <v>0</v>
      </c>
      <c r="T364" s="12">
        <f t="shared" si="110"/>
        <v>1241.0999999999999</v>
      </c>
      <c r="U364" s="12">
        <f t="shared" si="111"/>
        <v>3221.3999999999996</v>
      </c>
      <c r="V364" s="12">
        <f t="shared" si="112"/>
        <v>19758.900000000001</v>
      </c>
      <c r="W364" s="58"/>
    </row>
    <row r="365" spans="1:23" s="6" customFormat="1" x14ac:dyDescent="0.2">
      <c r="A365" s="15">
        <f t="shared" si="113"/>
        <v>344</v>
      </c>
      <c r="B365" s="14" t="s">
        <v>5</v>
      </c>
      <c r="C365" s="13" t="s">
        <v>106</v>
      </c>
      <c r="D365" s="13" t="s">
        <v>4</v>
      </c>
      <c r="E365" s="13" t="s">
        <v>3</v>
      </c>
      <c r="F365" s="13" t="s">
        <v>2</v>
      </c>
      <c r="G365" s="52">
        <v>45536</v>
      </c>
      <c r="H365" s="52">
        <v>45657</v>
      </c>
      <c r="I365" s="12">
        <v>28600</v>
      </c>
      <c r="J365" s="12">
        <v>0</v>
      </c>
      <c r="K365" s="12">
        <v>0</v>
      </c>
      <c r="L365" s="12">
        <f t="shared" si="104"/>
        <v>820.82</v>
      </c>
      <c r="M365" s="12">
        <f t="shared" si="105"/>
        <v>2030.6</v>
      </c>
      <c r="N365" s="12">
        <f t="shared" si="106"/>
        <v>328.9</v>
      </c>
      <c r="O365" s="12">
        <f t="shared" si="107"/>
        <v>869.44</v>
      </c>
      <c r="P365" s="12">
        <f t="shared" si="108"/>
        <v>2027.7400000000002</v>
      </c>
      <c r="Q365" s="12"/>
      <c r="R365" s="12">
        <f t="shared" si="109"/>
        <v>6077.5</v>
      </c>
      <c r="S365" s="12">
        <v>0</v>
      </c>
      <c r="T365" s="12">
        <f t="shared" si="110"/>
        <v>1690.2600000000002</v>
      </c>
      <c r="U365" s="12">
        <f t="shared" si="111"/>
        <v>4387.24</v>
      </c>
      <c r="V365" s="12">
        <f t="shared" si="112"/>
        <v>26909.739999999998</v>
      </c>
      <c r="W365" s="58"/>
    </row>
    <row r="366" spans="1:23" s="6" customFormat="1" x14ac:dyDescent="0.2">
      <c r="A366" s="15">
        <f t="shared" si="113"/>
        <v>345</v>
      </c>
      <c r="B366" s="14" t="s">
        <v>501</v>
      </c>
      <c r="C366" s="13" t="s">
        <v>491</v>
      </c>
      <c r="D366" s="13" t="s">
        <v>4</v>
      </c>
      <c r="E366" s="13" t="s">
        <v>3</v>
      </c>
      <c r="F366" s="13" t="s">
        <v>6</v>
      </c>
      <c r="G366" s="52">
        <v>45536</v>
      </c>
      <c r="H366" s="52">
        <v>45657</v>
      </c>
      <c r="I366" s="12">
        <v>45000</v>
      </c>
      <c r="J366" s="12">
        <v>1148.33</v>
      </c>
      <c r="K366" s="12">
        <v>0</v>
      </c>
      <c r="L366" s="12">
        <f t="shared" si="104"/>
        <v>1291.5</v>
      </c>
      <c r="M366" s="12">
        <f t="shared" si="105"/>
        <v>3194.9999999999995</v>
      </c>
      <c r="N366" s="12">
        <f t="shared" si="106"/>
        <v>517.5</v>
      </c>
      <c r="O366" s="12">
        <f t="shared" si="107"/>
        <v>1368</v>
      </c>
      <c r="P366" s="12">
        <f t="shared" si="108"/>
        <v>3190.5</v>
      </c>
      <c r="Q366" s="12"/>
      <c r="R366" s="12">
        <f t="shared" si="109"/>
        <v>9562.5</v>
      </c>
      <c r="S366" s="12"/>
      <c r="T366" s="12">
        <f t="shared" si="110"/>
        <v>3807.83</v>
      </c>
      <c r="U366" s="12">
        <f t="shared" si="111"/>
        <v>6903</v>
      </c>
      <c r="V366" s="12">
        <f t="shared" si="112"/>
        <v>41192.17</v>
      </c>
      <c r="W366" s="58"/>
    </row>
    <row r="367" spans="1:23" s="6" customFormat="1" x14ac:dyDescent="0.2">
      <c r="A367" s="15">
        <f t="shared" si="113"/>
        <v>346</v>
      </c>
      <c r="B367" s="14" t="s">
        <v>5</v>
      </c>
      <c r="C367" s="13" t="s">
        <v>526</v>
      </c>
      <c r="D367" s="13" t="s">
        <v>4</v>
      </c>
      <c r="E367" s="13" t="s">
        <v>3</v>
      </c>
      <c r="F367" s="13" t="s">
        <v>6</v>
      </c>
      <c r="G367" s="52">
        <v>45536</v>
      </c>
      <c r="H367" s="52">
        <v>45657</v>
      </c>
      <c r="I367" s="12">
        <v>15000</v>
      </c>
      <c r="J367" s="12">
        <v>0</v>
      </c>
      <c r="K367" s="12"/>
      <c r="L367" s="12">
        <f t="shared" si="104"/>
        <v>430.5</v>
      </c>
      <c r="M367" s="12">
        <f t="shared" si="105"/>
        <v>1065</v>
      </c>
      <c r="N367" s="12">
        <f t="shared" si="106"/>
        <v>172.5</v>
      </c>
      <c r="O367" s="12">
        <f t="shared" si="107"/>
        <v>456</v>
      </c>
      <c r="P367" s="12">
        <f t="shared" si="108"/>
        <v>1063.5</v>
      </c>
      <c r="Q367" s="12"/>
      <c r="R367" s="12">
        <f t="shared" si="109"/>
        <v>3187.5</v>
      </c>
      <c r="S367" s="12"/>
      <c r="T367" s="12">
        <f t="shared" si="110"/>
        <v>886.5</v>
      </c>
      <c r="U367" s="12">
        <f t="shared" si="111"/>
        <v>2301</v>
      </c>
      <c r="V367" s="12">
        <f t="shared" si="112"/>
        <v>14113.5</v>
      </c>
      <c r="W367" s="58"/>
    </row>
    <row r="368" spans="1:23" s="6" customFormat="1" x14ac:dyDescent="0.2">
      <c r="A368" s="15">
        <f t="shared" si="113"/>
        <v>347</v>
      </c>
      <c r="B368" s="14" t="s">
        <v>5</v>
      </c>
      <c r="C368" s="13" t="s">
        <v>119</v>
      </c>
      <c r="D368" s="10" t="s">
        <v>4</v>
      </c>
      <c r="E368" s="13" t="s">
        <v>3</v>
      </c>
      <c r="F368" s="13" t="s">
        <v>2</v>
      </c>
      <c r="G368" s="52">
        <v>45536</v>
      </c>
      <c r="H368" s="52">
        <v>45657</v>
      </c>
      <c r="I368" s="12">
        <v>28600</v>
      </c>
      <c r="J368" s="12">
        <v>0</v>
      </c>
      <c r="K368" s="12">
        <v>0</v>
      </c>
      <c r="L368" s="12">
        <f t="shared" si="104"/>
        <v>820.82</v>
      </c>
      <c r="M368" s="12">
        <f t="shared" si="105"/>
        <v>2030.6</v>
      </c>
      <c r="N368" s="12">
        <f t="shared" si="106"/>
        <v>328.9</v>
      </c>
      <c r="O368" s="12">
        <f t="shared" si="107"/>
        <v>869.44</v>
      </c>
      <c r="P368" s="12">
        <f t="shared" si="108"/>
        <v>2027.7400000000002</v>
      </c>
      <c r="Q368" s="12"/>
      <c r="R368" s="12">
        <f t="shared" si="109"/>
        <v>6077.5</v>
      </c>
      <c r="S368" s="12">
        <v>0</v>
      </c>
      <c r="T368" s="12">
        <f t="shared" si="110"/>
        <v>1690.2600000000002</v>
      </c>
      <c r="U368" s="12">
        <f t="shared" si="111"/>
        <v>4387.24</v>
      </c>
      <c r="V368" s="12">
        <f t="shared" si="112"/>
        <v>26909.739999999998</v>
      </c>
      <c r="W368" s="58"/>
    </row>
    <row r="369" spans="1:23" s="6" customFormat="1" x14ac:dyDescent="0.2">
      <c r="A369" s="15">
        <f t="shared" si="113"/>
        <v>348</v>
      </c>
      <c r="B369" s="14" t="s">
        <v>5</v>
      </c>
      <c r="C369" s="13" t="s">
        <v>105</v>
      </c>
      <c r="D369" s="13" t="s">
        <v>4</v>
      </c>
      <c r="E369" s="13" t="s">
        <v>3</v>
      </c>
      <c r="F369" s="13" t="s">
        <v>2</v>
      </c>
      <c r="G369" s="52">
        <v>45536</v>
      </c>
      <c r="H369" s="52">
        <v>45657</v>
      </c>
      <c r="I369" s="12">
        <v>32400</v>
      </c>
      <c r="J369" s="12">
        <v>0</v>
      </c>
      <c r="K369" s="12">
        <v>0</v>
      </c>
      <c r="L369" s="12">
        <f t="shared" si="104"/>
        <v>929.88</v>
      </c>
      <c r="M369" s="12">
        <f t="shared" si="105"/>
        <v>2300.3999999999996</v>
      </c>
      <c r="N369" s="12">
        <f t="shared" si="106"/>
        <v>372.59999999999997</v>
      </c>
      <c r="O369" s="12">
        <f t="shared" si="107"/>
        <v>984.96</v>
      </c>
      <c r="P369" s="12">
        <f t="shared" si="108"/>
        <v>2297.1600000000003</v>
      </c>
      <c r="Q369" s="12"/>
      <c r="R369" s="12">
        <f t="shared" si="109"/>
        <v>6885</v>
      </c>
      <c r="S369" s="12">
        <v>0</v>
      </c>
      <c r="T369" s="12">
        <f t="shared" si="110"/>
        <v>1914.8400000000001</v>
      </c>
      <c r="U369" s="12">
        <f t="shared" si="111"/>
        <v>4970.16</v>
      </c>
      <c r="V369" s="12">
        <f t="shared" si="112"/>
        <v>30485.16</v>
      </c>
      <c r="W369" s="58"/>
    </row>
    <row r="370" spans="1:23" s="6" customFormat="1" x14ac:dyDescent="0.2">
      <c r="A370" s="15">
        <f t="shared" si="113"/>
        <v>349</v>
      </c>
      <c r="B370" s="14" t="s">
        <v>5</v>
      </c>
      <c r="C370" s="13" t="s">
        <v>118</v>
      </c>
      <c r="D370" s="13" t="s">
        <v>4</v>
      </c>
      <c r="E370" s="13" t="s">
        <v>3</v>
      </c>
      <c r="F370" s="13" t="s">
        <v>6</v>
      </c>
      <c r="G370" s="52">
        <v>45536</v>
      </c>
      <c r="H370" s="52">
        <v>45657</v>
      </c>
      <c r="I370" s="12">
        <v>69000</v>
      </c>
      <c r="J370" s="12">
        <v>5180.3</v>
      </c>
      <c r="K370" s="12">
        <v>0</v>
      </c>
      <c r="L370" s="12">
        <f t="shared" si="104"/>
        <v>1980.3</v>
      </c>
      <c r="M370" s="12">
        <f t="shared" si="105"/>
        <v>4899</v>
      </c>
      <c r="N370" s="12">
        <f t="shared" si="106"/>
        <v>793.5</v>
      </c>
      <c r="O370" s="12">
        <f t="shared" si="107"/>
        <v>2097.6</v>
      </c>
      <c r="P370" s="12">
        <f t="shared" si="108"/>
        <v>4892.1000000000004</v>
      </c>
      <c r="Q370" s="12"/>
      <c r="R370" s="12">
        <f t="shared" si="109"/>
        <v>14662.5</v>
      </c>
      <c r="S370" s="12">
        <v>0</v>
      </c>
      <c r="T370" s="12">
        <f t="shared" si="110"/>
        <v>9258.2000000000007</v>
      </c>
      <c r="U370" s="12">
        <f t="shared" si="111"/>
        <v>10584.6</v>
      </c>
      <c r="V370" s="12">
        <f t="shared" si="112"/>
        <v>59741.8</v>
      </c>
      <c r="W370" s="58"/>
    </row>
    <row r="371" spans="1:23" s="6" customFormat="1" x14ac:dyDescent="0.2">
      <c r="A371" s="15">
        <f t="shared" si="113"/>
        <v>350</v>
      </c>
      <c r="B371" s="14" t="s">
        <v>5</v>
      </c>
      <c r="C371" s="13" t="s">
        <v>114</v>
      </c>
      <c r="D371" s="13" t="s">
        <v>4</v>
      </c>
      <c r="E371" s="13" t="s">
        <v>3</v>
      </c>
      <c r="F371" s="13" t="s">
        <v>6</v>
      </c>
      <c r="G371" s="52">
        <v>45536</v>
      </c>
      <c r="H371" s="52">
        <v>45657</v>
      </c>
      <c r="I371" s="12">
        <v>18000</v>
      </c>
      <c r="J371" s="12">
        <v>0</v>
      </c>
      <c r="K371" s="12">
        <v>0</v>
      </c>
      <c r="L371" s="12">
        <f t="shared" si="104"/>
        <v>516.6</v>
      </c>
      <c r="M371" s="12">
        <f t="shared" si="105"/>
        <v>1277.9999999999998</v>
      </c>
      <c r="N371" s="12">
        <f t="shared" si="106"/>
        <v>207</v>
      </c>
      <c r="O371" s="12">
        <f t="shared" si="107"/>
        <v>547.20000000000005</v>
      </c>
      <c r="P371" s="12">
        <f t="shared" si="108"/>
        <v>1276.2</v>
      </c>
      <c r="Q371" s="12"/>
      <c r="R371" s="12">
        <f t="shared" si="109"/>
        <v>3825</v>
      </c>
      <c r="S371" s="12">
        <v>0</v>
      </c>
      <c r="T371" s="12">
        <f t="shared" si="110"/>
        <v>1063.8000000000002</v>
      </c>
      <c r="U371" s="12">
        <f t="shared" si="111"/>
        <v>2761.2</v>
      </c>
      <c r="V371" s="12">
        <f t="shared" si="112"/>
        <v>16936.2</v>
      </c>
      <c r="W371" s="58"/>
    </row>
    <row r="372" spans="1:23" s="6" customFormat="1" x14ac:dyDescent="0.2">
      <c r="A372" s="15">
        <f t="shared" si="113"/>
        <v>351</v>
      </c>
      <c r="B372" s="14" t="s">
        <v>5</v>
      </c>
      <c r="C372" s="13" t="s">
        <v>101</v>
      </c>
      <c r="D372" s="13" t="s">
        <v>4</v>
      </c>
      <c r="E372" s="13" t="s">
        <v>3</v>
      </c>
      <c r="F372" s="13" t="s">
        <v>2</v>
      </c>
      <c r="G372" s="52">
        <v>45536</v>
      </c>
      <c r="H372" s="52">
        <v>45657</v>
      </c>
      <c r="I372" s="12">
        <v>75000</v>
      </c>
      <c r="J372" s="12">
        <v>0</v>
      </c>
      <c r="K372" s="12">
        <v>0</v>
      </c>
      <c r="L372" s="12">
        <f t="shared" si="104"/>
        <v>2152.5</v>
      </c>
      <c r="M372" s="12">
        <f t="shared" si="105"/>
        <v>5324.9999999999991</v>
      </c>
      <c r="N372" s="12">
        <f t="shared" si="106"/>
        <v>862.5</v>
      </c>
      <c r="O372" s="12">
        <f t="shared" si="107"/>
        <v>2280</v>
      </c>
      <c r="P372" s="12">
        <f t="shared" si="108"/>
        <v>5317.5</v>
      </c>
      <c r="Q372" s="12"/>
      <c r="R372" s="12">
        <f t="shared" si="109"/>
        <v>15937.5</v>
      </c>
      <c r="S372" s="12">
        <v>0</v>
      </c>
      <c r="T372" s="12">
        <f t="shared" si="110"/>
        <v>4432.5</v>
      </c>
      <c r="U372" s="12">
        <f t="shared" si="111"/>
        <v>11505</v>
      </c>
      <c r="V372" s="12">
        <f t="shared" si="112"/>
        <v>70567.5</v>
      </c>
      <c r="W372" s="58"/>
    </row>
    <row r="373" spans="1:23" s="6" customFormat="1" ht="12" customHeight="1" x14ac:dyDescent="0.2">
      <c r="A373" s="15">
        <f t="shared" si="113"/>
        <v>352</v>
      </c>
      <c r="B373" s="14" t="s">
        <v>5</v>
      </c>
      <c r="C373" s="13" t="s">
        <v>113</v>
      </c>
      <c r="D373" s="13" t="s">
        <v>4</v>
      </c>
      <c r="E373" s="13" t="s">
        <v>3</v>
      </c>
      <c r="F373" s="13" t="s">
        <v>6</v>
      </c>
      <c r="G373" s="52">
        <v>45536</v>
      </c>
      <c r="H373" s="52">
        <v>45657</v>
      </c>
      <c r="I373" s="12">
        <v>21000</v>
      </c>
      <c r="J373" s="12">
        <v>0</v>
      </c>
      <c r="K373" s="12">
        <v>0</v>
      </c>
      <c r="L373" s="12">
        <f t="shared" si="104"/>
        <v>602.70000000000005</v>
      </c>
      <c r="M373" s="12">
        <f t="shared" si="105"/>
        <v>1490.9999999999998</v>
      </c>
      <c r="N373" s="12">
        <f t="shared" si="106"/>
        <v>241.5</v>
      </c>
      <c r="O373" s="12">
        <f t="shared" si="107"/>
        <v>638.4</v>
      </c>
      <c r="P373" s="12">
        <f t="shared" si="108"/>
        <v>1488.9</v>
      </c>
      <c r="Q373" s="12">
        <v>1715.46</v>
      </c>
      <c r="R373" s="12">
        <f t="shared" si="109"/>
        <v>4462.5</v>
      </c>
      <c r="S373" s="12">
        <v>0</v>
      </c>
      <c r="T373" s="12">
        <f t="shared" si="110"/>
        <v>2956.56</v>
      </c>
      <c r="U373" s="12">
        <f t="shared" si="111"/>
        <v>3221.3999999999996</v>
      </c>
      <c r="V373" s="12">
        <f t="shared" si="112"/>
        <v>18043.439999999999</v>
      </c>
      <c r="W373" s="58"/>
    </row>
    <row r="374" spans="1:23" s="6" customFormat="1" ht="15" customHeight="1" x14ac:dyDescent="0.2">
      <c r="A374" s="15">
        <f t="shared" si="113"/>
        <v>353</v>
      </c>
      <c r="B374" s="14" t="s">
        <v>5</v>
      </c>
      <c r="C374" s="13" t="s">
        <v>117</v>
      </c>
      <c r="D374" s="13" t="s">
        <v>4</v>
      </c>
      <c r="E374" s="13" t="s">
        <v>3</v>
      </c>
      <c r="F374" s="13" t="s">
        <v>6</v>
      </c>
      <c r="G374" s="52">
        <v>45536</v>
      </c>
      <c r="H374" s="52">
        <v>45657</v>
      </c>
      <c r="I374" s="12">
        <v>37400</v>
      </c>
      <c r="J374" s="12">
        <v>75.7</v>
      </c>
      <c r="K374" s="12">
        <v>0</v>
      </c>
      <c r="L374" s="12">
        <f t="shared" si="104"/>
        <v>1073.3799999999999</v>
      </c>
      <c r="M374" s="12">
        <f t="shared" si="105"/>
        <v>2655.3999999999996</v>
      </c>
      <c r="N374" s="12">
        <f t="shared" si="106"/>
        <v>430.09999999999997</v>
      </c>
      <c r="O374" s="12">
        <f t="shared" si="107"/>
        <v>1136.96</v>
      </c>
      <c r="P374" s="12">
        <f t="shared" si="108"/>
        <v>2651.6600000000003</v>
      </c>
      <c r="Q374" s="12"/>
      <c r="R374" s="12">
        <f t="shared" si="109"/>
        <v>7947.5</v>
      </c>
      <c r="S374" s="12">
        <v>0</v>
      </c>
      <c r="T374" s="12">
        <f t="shared" si="110"/>
        <v>2286.04</v>
      </c>
      <c r="U374" s="12">
        <f t="shared" si="111"/>
        <v>5737.16</v>
      </c>
      <c r="V374" s="12">
        <f t="shared" si="112"/>
        <v>35113.96</v>
      </c>
      <c r="W374" s="58"/>
    </row>
    <row r="375" spans="1:23" s="6" customFormat="1" ht="12" customHeight="1" x14ac:dyDescent="0.2">
      <c r="A375" s="15">
        <f t="shared" si="113"/>
        <v>354</v>
      </c>
      <c r="B375" s="14" t="s">
        <v>5</v>
      </c>
      <c r="C375" s="13" t="s">
        <v>549</v>
      </c>
      <c r="D375" s="13" t="s">
        <v>4</v>
      </c>
      <c r="E375" s="13" t="s">
        <v>3</v>
      </c>
      <c r="F375" s="13" t="s">
        <v>2</v>
      </c>
      <c r="G375" s="52">
        <v>45536</v>
      </c>
      <c r="H375" s="52">
        <v>45657</v>
      </c>
      <c r="I375" s="12">
        <v>33000</v>
      </c>
      <c r="J375" s="12">
        <v>0</v>
      </c>
      <c r="K375" s="12"/>
      <c r="L375" s="12">
        <f t="shared" si="104"/>
        <v>947.1</v>
      </c>
      <c r="M375" s="12">
        <f t="shared" si="105"/>
        <v>2343</v>
      </c>
      <c r="N375" s="12">
        <f t="shared" si="106"/>
        <v>379.5</v>
      </c>
      <c r="O375" s="12">
        <f t="shared" si="107"/>
        <v>1003.2</v>
      </c>
      <c r="P375" s="12">
        <f t="shared" si="108"/>
        <v>2339.7000000000003</v>
      </c>
      <c r="Q375" s="12"/>
      <c r="R375" s="12">
        <f t="shared" si="109"/>
        <v>7012.5</v>
      </c>
      <c r="S375" s="12"/>
      <c r="T375" s="12">
        <f t="shared" si="110"/>
        <v>1950.3000000000002</v>
      </c>
      <c r="U375" s="12">
        <f t="shared" si="111"/>
        <v>5062.2000000000007</v>
      </c>
      <c r="V375" s="12">
        <f t="shared" si="112"/>
        <v>31049.7</v>
      </c>
      <c r="W375" s="58"/>
    </row>
    <row r="376" spans="1:23" s="6" customFormat="1" x14ac:dyDescent="0.2">
      <c r="A376" s="15">
        <f t="shared" si="113"/>
        <v>355</v>
      </c>
      <c r="B376" s="14" t="s">
        <v>5</v>
      </c>
      <c r="C376" s="13" t="s">
        <v>550</v>
      </c>
      <c r="D376" s="13" t="s">
        <v>4</v>
      </c>
      <c r="E376" s="13" t="s">
        <v>3</v>
      </c>
      <c r="F376" s="13" t="s">
        <v>6</v>
      </c>
      <c r="G376" s="52">
        <v>45536</v>
      </c>
      <c r="H376" s="52">
        <v>45657</v>
      </c>
      <c r="I376" s="12">
        <v>33000</v>
      </c>
      <c r="J376" s="12">
        <v>0</v>
      </c>
      <c r="K376" s="12"/>
      <c r="L376" s="12">
        <f t="shared" si="104"/>
        <v>947.1</v>
      </c>
      <c r="M376" s="12">
        <f t="shared" si="105"/>
        <v>2343</v>
      </c>
      <c r="N376" s="12">
        <f t="shared" si="106"/>
        <v>379.5</v>
      </c>
      <c r="O376" s="12">
        <f t="shared" si="107"/>
        <v>1003.2</v>
      </c>
      <c r="P376" s="12">
        <f t="shared" si="108"/>
        <v>2339.7000000000003</v>
      </c>
      <c r="Q376" s="12"/>
      <c r="R376" s="12">
        <f t="shared" si="109"/>
        <v>7012.5</v>
      </c>
      <c r="S376" s="12"/>
      <c r="T376" s="12">
        <f t="shared" si="110"/>
        <v>1950.3000000000002</v>
      </c>
      <c r="U376" s="12">
        <f t="shared" si="111"/>
        <v>5062.2000000000007</v>
      </c>
      <c r="V376" s="12">
        <f t="shared" si="112"/>
        <v>31049.7</v>
      </c>
      <c r="W376" s="58"/>
    </row>
    <row r="377" spans="1:23" s="6" customFormat="1" x14ac:dyDescent="0.2">
      <c r="A377" s="15">
        <f t="shared" si="113"/>
        <v>356</v>
      </c>
      <c r="B377" s="14" t="s">
        <v>5</v>
      </c>
      <c r="C377" s="13" t="s">
        <v>557</v>
      </c>
      <c r="D377" s="13" t="s">
        <v>4</v>
      </c>
      <c r="E377" s="13" t="s">
        <v>3</v>
      </c>
      <c r="F377" s="13" t="s">
        <v>6</v>
      </c>
      <c r="G377" s="52">
        <v>45536</v>
      </c>
      <c r="H377" s="52">
        <v>45657</v>
      </c>
      <c r="I377" s="12">
        <v>15000</v>
      </c>
      <c r="J377" s="12">
        <v>0</v>
      </c>
      <c r="K377" s="12"/>
      <c r="L377" s="12">
        <f t="shared" si="104"/>
        <v>430.5</v>
      </c>
      <c r="M377" s="12">
        <f t="shared" si="105"/>
        <v>1065</v>
      </c>
      <c r="N377" s="12">
        <f t="shared" si="106"/>
        <v>172.5</v>
      </c>
      <c r="O377" s="12">
        <f t="shared" si="107"/>
        <v>456</v>
      </c>
      <c r="P377" s="12">
        <f t="shared" si="108"/>
        <v>1063.5</v>
      </c>
      <c r="Q377" s="12"/>
      <c r="R377" s="12">
        <f t="shared" si="109"/>
        <v>3187.5</v>
      </c>
      <c r="S377" s="12"/>
      <c r="T377" s="12">
        <f t="shared" si="110"/>
        <v>886.5</v>
      </c>
      <c r="U377" s="12">
        <f t="shared" si="111"/>
        <v>2301</v>
      </c>
      <c r="V377" s="12">
        <f t="shared" si="112"/>
        <v>14113.5</v>
      </c>
      <c r="W377" s="58"/>
    </row>
    <row r="378" spans="1:23" s="6" customFormat="1" x14ac:dyDescent="0.2">
      <c r="A378" s="15">
        <f t="shared" si="113"/>
        <v>357</v>
      </c>
      <c r="B378" s="14" t="s">
        <v>5</v>
      </c>
      <c r="C378" s="13" t="s">
        <v>560</v>
      </c>
      <c r="D378" s="13" t="s">
        <v>4</v>
      </c>
      <c r="E378" s="13" t="s">
        <v>3</v>
      </c>
      <c r="F378" s="13" t="s">
        <v>2</v>
      </c>
      <c r="G378" s="52">
        <v>45536</v>
      </c>
      <c r="H378" s="52">
        <v>45657</v>
      </c>
      <c r="I378" s="12">
        <v>33000</v>
      </c>
      <c r="J378" s="12">
        <v>0</v>
      </c>
      <c r="K378" s="12"/>
      <c r="L378" s="12">
        <f t="shared" si="104"/>
        <v>947.1</v>
      </c>
      <c r="M378" s="12">
        <f t="shared" si="105"/>
        <v>2343</v>
      </c>
      <c r="N378" s="12">
        <f t="shared" si="106"/>
        <v>379.5</v>
      </c>
      <c r="O378" s="12">
        <f t="shared" si="107"/>
        <v>1003.2</v>
      </c>
      <c r="P378" s="12">
        <f t="shared" si="108"/>
        <v>2339.7000000000003</v>
      </c>
      <c r="Q378" s="12"/>
      <c r="R378" s="12">
        <f t="shared" si="109"/>
        <v>7012.5</v>
      </c>
      <c r="S378" s="12"/>
      <c r="T378" s="12">
        <f t="shared" si="110"/>
        <v>1950.3000000000002</v>
      </c>
      <c r="U378" s="12">
        <f t="shared" si="111"/>
        <v>5062.2000000000007</v>
      </c>
      <c r="V378" s="12">
        <f t="shared" si="112"/>
        <v>31049.7</v>
      </c>
      <c r="W378" s="58"/>
    </row>
    <row r="379" spans="1:23" s="6" customFormat="1" ht="12.75" customHeight="1" x14ac:dyDescent="0.2">
      <c r="A379" s="15">
        <f t="shared" si="113"/>
        <v>358</v>
      </c>
      <c r="B379" s="14" t="s">
        <v>5</v>
      </c>
      <c r="C379" s="13" t="s">
        <v>650</v>
      </c>
      <c r="D379" s="13" t="s">
        <v>4</v>
      </c>
      <c r="E379" s="13" t="s">
        <v>3</v>
      </c>
      <c r="F379" s="13" t="s">
        <v>6</v>
      </c>
      <c r="G379" s="52">
        <v>45536</v>
      </c>
      <c r="H379" s="52">
        <v>45657</v>
      </c>
      <c r="I379" s="12">
        <v>13200</v>
      </c>
      <c r="J379" s="12">
        <v>0</v>
      </c>
      <c r="K379" s="12"/>
      <c r="L379" s="12">
        <f t="shared" si="104"/>
        <v>378.84</v>
      </c>
      <c r="M379" s="12">
        <f t="shared" si="105"/>
        <v>937.19999999999993</v>
      </c>
      <c r="N379" s="12">
        <f t="shared" si="106"/>
        <v>151.80000000000001</v>
      </c>
      <c r="O379" s="12">
        <f t="shared" si="107"/>
        <v>401.28</v>
      </c>
      <c r="P379" s="12">
        <f t="shared" si="108"/>
        <v>935.88000000000011</v>
      </c>
      <c r="Q379" s="12"/>
      <c r="R379" s="12">
        <f t="shared" si="109"/>
        <v>2805</v>
      </c>
      <c r="S379" s="12"/>
      <c r="T379" s="12">
        <f t="shared" si="110"/>
        <v>780.11999999999989</v>
      </c>
      <c r="U379" s="12">
        <f t="shared" si="111"/>
        <v>2024.88</v>
      </c>
      <c r="V379" s="12">
        <f t="shared" si="112"/>
        <v>12419.880000000001</v>
      </c>
      <c r="W379" s="58"/>
    </row>
    <row r="380" spans="1:23" s="6" customFormat="1" ht="12" customHeight="1" x14ac:dyDescent="0.2">
      <c r="A380" s="15">
        <f t="shared" si="113"/>
        <v>359</v>
      </c>
      <c r="B380" s="14" t="s">
        <v>5</v>
      </c>
      <c r="C380" s="13" t="s">
        <v>606</v>
      </c>
      <c r="D380" s="13" t="s">
        <v>4</v>
      </c>
      <c r="E380" s="13" t="s">
        <v>3</v>
      </c>
      <c r="F380" s="13" t="s">
        <v>2</v>
      </c>
      <c r="G380" s="52">
        <v>45536</v>
      </c>
      <c r="H380" s="52">
        <v>45657</v>
      </c>
      <c r="I380" s="12">
        <v>15000</v>
      </c>
      <c r="J380" s="12">
        <v>0</v>
      </c>
      <c r="K380" s="12"/>
      <c r="L380" s="12">
        <f t="shared" si="104"/>
        <v>430.5</v>
      </c>
      <c r="M380" s="12">
        <f t="shared" si="105"/>
        <v>1065</v>
      </c>
      <c r="N380" s="12">
        <f t="shared" si="106"/>
        <v>172.5</v>
      </c>
      <c r="O380" s="12">
        <f t="shared" si="107"/>
        <v>456</v>
      </c>
      <c r="P380" s="12">
        <f t="shared" si="108"/>
        <v>1063.5</v>
      </c>
      <c r="Q380" s="12"/>
      <c r="R380" s="12">
        <f t="shared" si="109"/>
        <v>3187.5</v>
      </c>
      <c r="S380" s="12"/>
      <c r="T380" s="12">
        <f t="shared" si="110"/>
        <v>886.5</v>
      </c>
      <c r="U380" s="12">
        <f t="shared" si="111"/>
        <v>2301</v>
      </c>
      <c r="V380" s="12">
        <f t="shared" si="112"/>
        <v>14113.5</v>
      </c>
      <c r="W380" s="58"/>
    </row>
    <row r="381" spans="1:23" s="6" customFormat="1" x14ac:dyDescent="0.2">
      <c r="A381" s="15">
        <f t="shared" si="113"/>
        <v>360</v>
      </c>
      <c r="B381" s="14" t="s">
        <v>5</v>
      </c>
      <c r="C381" s="13" t="s">
        <v>627</v>
      </c>
      <c r="D381" s="13" t="s">
        <v>4</v>
      </c>
      <c r="E381" s="13" t="s">
        <v>3</v>
      </c>
      <c r="F381" s="13" t="s">
        <v>2</v>
      </c>
      <c r="G381" s="52">
        <v>45536</v>
      </c>
      <c r="H381" s="52">
        <v>45657</v>
      </c>
      <c r="I381" s="12">
        <v>12000</v>
      </c>
      <c r="J381" s="12">
        <v>0</v>
      </c>
      <c r="K381" s="12"/>
      <c r="L381" s="12">
        <f t="shared" si="104"/>
        <v>344.4</v>
      </c>
      <c r="M381" s="12">
        <f t="shared" si="105"/>
        <v>851.99999999999989</v>
      </c>
      <c r="N381" s="12">
        <f t="shared" si="106"/>
        <v>138</v>
      </c>
      <c r="O381" s="12">
        <f t="shared" si="107"/>
        <v>364.8</v>
      </c>
      <c r="P381" s="12">
        <f t="shared" si="108"/>
        <v>850.80000000000007</v>
      </c>
      <c r="Q381" s="12"/>
      <c r="R381" s="12">
        <f t="shared" si="109"/>
        <v>2550</v>
      </c>
      <c r="S381" s="12"/>
      <c r="T381" s="12">
        <f t="shared" si="110"/>
        <v>709.2</v>
      </c>
      <c r="U381" s="12">
        <f t="shared" si="111"/>
        <v>1840.8</v>
      </c>
      <c r="V381" s="12">
        <f t="shared" si="112"/>
        <v>11290.8</v>
      </c>
      <c r="W381" s="58"/>
    </row>
    <row r="382" spans="1:23" s="6" customFormat="1" ht="12" customHeight="1" x14ac:dyDescent="0.2">
      <c r="A382" s="15">
        <f t="shared" si="113"/>
        <v>361</v>
      </c>
      <c r="B382" s="14" t="s">
        <v>5</v>
      </c>
      <c r="C382" s="13" t="s">
        <v>649</v>
      </c>
      <c r="D382" s="13" t="s">
        <v>4</v>
      </c>
      <c r="E382" s="13" t="s">
        <v>3</v>
      </c>
      <c r="F382" s="13" t="s">
        <v>2</v>
      </c>
      <c r="G382" s="52">
        <v>45536</v>
      </c>
      <c r="H382" s="52">
        <v>45657</v>
      </c>
      <c r="I382" s="12">
        <v>33000</v>
      </c>
      <c r="J382" s="12">
        <v>0</v>
      </c>
      <c r="K382" s="12"/>
      <c r="L382" s="12">
        <f t="shared" si="104"/>
        <v>947.1</v>
      </c>
      <c r="M382" s="12">
        <f t="shared" si="105"/>
        <v>2343</v>
      </c>
      <c r="N382" s="12">
        <f t="shared" si="106"/>
        <v>379.5</v>
      </c>
      <c r="O382" s="12">
        <f t="shared" si="107"/>
        <v>1003.2</v>
      </c>
      <c r="P382" s="12">
        <f t="shared" si="108"/>
        <v>2339.7000000000003</v>
      </c>
      <c r="Q382" s="12"/>
      <c r="R382" s="12">
        <f t="shared" si="109"/>
        <v>7012.5</v>
      </c>
      <c r="S382" s="12"/>
      <c r="T382" s="12">
        <f t="shared" si="110"/>
        <v>1950.3000000000002</v>
      </c>
      <c r="U382" s="12">
        <f t="shared" si="111"/>
        <v>5062.2000000000007</v>
      </c>
      <c r="V382" s="12">
        <f t="shared" si="112"/>
        <v>31049.7</v>
      </c>
      <c r="W382" s="58"/>
    </row>
    <row r="383" spans="1:23" s="6" customFormat="1" x14ac:dyDescent="0.2">
      <c r="A383" s="18"/>
      <c r="B383" s="19" t="s">
        <v>100</v>
      </c>
      <c r="C383" s="18"/>
      <c r="D383" s="18"/>
      <c r="E383" s="18"/>
      <c r="F383" s="18"/>
      <c r="G383" s="53"/>
      <c r="H383" s="53"/>
      <c r="I383" s="17"/>
      <c r="J383" s="17"/>
      <c r="K383" s="17"/>
      <c r="L383" s="16"/>
      <c r="M383" s="16"/>
      <c r="N383" s="16"/>
      <c r="O383" s="16"/>
      <c r="P383" s="16"/>
      <c r="Q383" s="17"/>
      <c r="R383" s="16"/>
      <c r="S383" s="17"/>
      <c r="T383" s="16"/>
      <c r="U383" s="16"/>
      <c r="V383" s="16"/>
      <c r="W383" s="58"/>
    </row>
    <row r="384" spans="1:23" s="6" customFormat="1" x14ac:dyDescent="0.2">
      <c r="A384" s="15">
        <f>1+A382</f>
        <v>362</v>
      </c>
      <c r="B384" s="14" t="s">
        <v>5</v>
      </c>
      <c r="C384" s="13" t="s">
        <v>97</v>
      </c>
      <c r="D384" s="13" t="s">
        <v>4</v>
      </c>
      <c r="E384" s="13" t="s">
        <v>3</v>
      </c>
      <c r="F384" s="13" t="s">
        <v>2</v>
      </c>
      <c r="G384" s="52">
        <v>45536</v>
      </c>
      <c r="H384" s="52">
        <v>45657</v>
      </c>
      <c r="I384" s="12">
        <v>61600</v>
      </c>
      <c r="J384" s="12">
        <v>3787.76</v>
      </c>
      <c r="K384" s="12">
        <v>0</v>
      </c>
      <c r="L384" s="12">
        <f t="shared" ref="L384:L415" si="114">I384*2.87%</f>
        <v>1767.92</v>
      </c>
      <c r="M384" s="12">
        <f t="shared" ref="M384:M415" si="115">I384*7.1%</f>
        <v>4373.5999999999995</v>
      </c>
      <c r="N384" s="12">
        <f t="shared" ref="N384:N415" si="116">I384*1.15%</f>
        <v>708.4</v>
      </c>
      <c r="O384" s="12">
        <f t="shared" ref="O384:O415" si="117">I384*3.04%</f>
        <v>1872.64</v>
      </c>
      <c r="P384" s="12">
        <f t="shared" ref="P384:P415" si="118">I384*7.09%</f>
        <v>4367.4400000000005</v>
      </c>
      <c r="Q384" s="12"/>
      <c r="R384" s="12">
        <f t="shared" ref="R384:R415" si="119">L384+M384+N384+O384+P384</f>
        <v>13090</v>
      </c>
      <c r="S384" s="12">
        <v>0</v>
      </c>
      <c r="T384" s="12">
        <f t="shared" ref="T384:T415" si="120">+L384+O384+Q384+S384+J384+K384</f>
        <v>7428.3200000000006</v>
      </c>
      <c r="U384" s="12">
        <f t="shared" ref="U384:U415" si="121">+P384+N384+M384</f>
        <v>9449.4399999999987</v>
      </c>
      <c r="V384" s="12">
        <f t="shared" ref="V384:V415" si="122">+I384-T384</f>
        <v>54171.68</v>
      </c>
      <c r="W384" s="58"/>
    </row>
    <row r="385" spans="1:23" s="6" customFormat="1" x14ac:dyDescent="0.2">
      <c r="A385" s="15">
        <f t="shared" si="113"/>
        <v>363</v>
      </c>
      <c r="B385" s="14" t="s">
        <v>5</v>
      </c>
      <c r="C385" s="13" t="s">
        <v>96</v>
      </c>
      <c r="D385" s="13" t="s">
        <v>4</v>
      </c>
      <c r="E385" s="13" t="s">
        <v>3</v>
      </c>
      <c r="F385" s="13" t="s">
        <v>2</v>
      </c>
      <c r="G385" s="52">
        <v>45536</v>
      </c>
      <c r="H385" s="52">
        <v>45657</v>
      </c>
      <c r="I385" s="12">
        <v>37400</v>
      </c>
      <c r="J385" s="12">
        <v>75.7</v>
      </c>
      <c r="K385" s="12">
        <v>0</v>
      </c>
      <c r="L385" s="12">
        <f t="shared" si="114"/>
        <v>1073.3799999999999</v>
      </c>
      <c r="M385" s="12">
        <f t="shared" si="115"/>
        <v>2655.3999999999996</v>
      </c>
      <c r="N385" s="12">
        <f t="shared" si="116"/>
        <v>430.09999999999997</v>
      </c>
      <c r="O385" s="12">
        <f t="shared" si="117"/>
        <v>1136.96</v>
      </c>
      <c r="P385" s="12">
        <f t="shared" si="118"/>
        <v>2651.6600000000003</v>
      </c>
      <c r="Q385" s="12"/>
      <c r="R385" s="12">
        <f t="shared" si="119"/>
        <v>7947.5</v>
      </c>
      <c r="S385" s="12">
        <v>0</v>
      </c>
      <c r="T385" s="12">
        <f t="shared" si="120"/>
        <v>2286.04</v>
      </c>
      <c r="U385" s="12">
        <f t="shared" si="121"/>
        <v>5737.16</v>
      </c>
      <c r="V385" s="12">
        <f t="shared" si="122"/>
        <v>35113.96</v>
      </c>
      <c r="W385" s="58"/>
    </row>
    <row r="386" spans="1:23" s="6" customFormat="1" x14ac:dyDescent="0.2">
      <c r="A386" s="15">
        <f t="shared" si="113"/>
        <v>364</v>
      </c>
      <c r="B386" s="14" t="s">
        <v>5</v>
      </c>
      <c r="C386" s="13" t="s">
        <v>95</v>
      </c>
      <c r="D386" s="13" t="s">
        <v>4</v>
      </c>
      <c r="E386" s="13" t="s">
        <v>3</v>
      </c>
      <c r="F386" s="13" t="s">
        <v>6</v>
      </c>
      <c r="G386" s="52">
        <v>45536</v>
      </c>
      <c r="H386" s="52">
        <v>45657</v>
      </c>
      <c r="I386" s="12">
        <v>37400</v>
      </c>
      <c r="J386" s="12">
        <v>0</v>
      </c>
      <c r="K386" s="12">
        <v>0</v>
      </c>
      <c r="L386" s="12">
        <f t="shared" si="114"/>
        <v>1073.3799999999999</v>
      </c>
      <c r="M386" s="12">
        <f t="shared" si="115"/>
        <v>2655.3999999999996</v>
      </c>
      <c r="N386" s="12">
        <f t="shared" si="116"/>
        <v>430.09999999999997</v>
      </c>
      <c r="O386" s="12">
        <f t="shared" si="117"/>
        <v>1136.96</v>
      </c>
      <c r="P386" s="12">
        <f t="shared" si="118"/>
        <v>2651.6600000000003</v>
      </c>
      <c r="Q386" s="12"/>
      <c r="R386" s="12">
        <f t="shared" si="119"/>
        <v>7947.5</v>
      </c>
      <c r="S386" s="12">
        <v>0</v>
      </c>
      <c r="T386" s="12">
        <f t="shared" si="120"/>
        <v>2210.34</v>
      </c>
      <c r="U386" s="12">
        <f t="shared" si="121"/>
        <v>5737.16</v>
      </c>
      <c r="V386" s="12">
        <f t="shared" si="122"/>
        <v>35189.660000000003</v>
      </c>
      <c r="W386" s="58"/>
    </row>
    <row r="387" spans="1:23" s="6" customFormat="1" x14ac:dyDescent="0.2">
      <c r="A387" s="15">
        <f t="shared" si="113"/>
        <v>365</v>
      </c>
      <c r="B387" s="14" t="s">
        <v>5</v>
      </c>
      <c r="C387" s="13" t="s">
        <v>455</v>
      </c>
      <c r="D387" s="13" t="s">
        <v>4</v>
      </c>
      <c r="E387" s="13" t="s">
        <v>3</v>
      </c>
      <c r="F387" s="13" t="s">
        <v>2</v>
      </c>
      <c r="G387" s="52">
        <v>45536</v>
      </c>
      <c r="H387" s="52">
        <v>45657</v>
      </c>
      <c r="I387" s="12">
        <v>9000</v>
      </c>
      <c r="J387" s="12">
        <v>0</v>
      </c>
      <c r="K387" s="12">
        <v>0</v>
      </c>
      <c r="L387" s="12">
        <f t="shared" si="114"/>
        <v>258.3</v>
      </c>
      <c r="M387" s="12">
        <f t="shared" si="115"/>
        <v>638.99999999999989</v>
      </c>
      <c r="N387" s="12">
        <f t="shared" si="116"/>
        <v>103.5</v>
      </c>
      <c r="O387" s="12">
        <f t="shared" si="117"/>
        <v>273.60000000000002</v>
      </c>
      <c r="P387" s="12">
        <f t="shared" si="118"/>
        <v>638.1</v>
      </c>
      <c r="Q387" s="12"/>
      <c r="R387" s="12">
        <f t="shared" si="119"/>
        <v>1912.5</v>
      </c>
      <c r="S387" s="12">
        <v>0</v>
      </c>
      <c r="T387" s="12">
        <f t="shared" si="120"/>
        <v>531.90000000000009</v>
      </c>
      <c r="U387" s="12">
        <f t="shared" si="121"/>
        <v>1380.6</v>
      </c>
      <c r="V387" s="12">
        <f t="shared" si="122"/>
        <v>8468.1</v>
      </c>
      <c r="W387" s="58"/>
    </row>
    <row r="388" spans="1:23" s="6" customFormat="1" ht="12.75" customHeight="1" x14ac:dyDescent="0.2">
      <c r="A388" s="15">
        <f t="shared" si="113"/>
        <v>366</v>
      </c>
      <c r="B388" s="14" t="s">
        <v>5</v>
      </c>
      <c r="C388" s="13" t="s">
        <v>94</v>
      </c>
      <c r="D388" s="13" t="s">
        <v>4</v>
      </c>
      <c r="E388" s="13" t="s">
        <v>3</v>
      </c>
      <c r="F388" s="13" t="s">
        <v>2</v>
      </c>
      <c r="G388" s="52">
        <v>45536</v>
      </c>
      <c r="H388" s="52">
        <v>45657</v>
      </c>
      <c r="I388" s="12">
        <v>28600</v>
      </c>
      <c r="J388" s="12">
        <v>0</v>
      </c>
      <c r="K388" s="12">
        <v>0</v>
      </c>
      <c r="L388" s="12">
        <f t="shared" si="114"/>
        <v>820.82</v>
      </c>
      <c r="M388" s="12">
        <f t="shared" si="115"/>
        <v>2030.6</v>
      </c>
      <c r="N388" s="12">
        <f t="shared" si="116"/>
        <v>328.9</v>
      </c>
      <c r="O388" s="12">
        <f t="shared" si="117"/>
        <v>869.44</v>
      </c>
      <c r="P388" s="12">
        <f t="shared" si="118"/>
        <v>2027.7400000000002</v>
      </c>
      <c r="Q388" s="12"/>
      <c r="R388" s="12">
        <f t="shared" si="119"/>
        <v>6077.5</v>
      </c>
      <c r="S388" s="12">
        <v>0</v>
      </c>
      <c r="T388" s="12">
        <f t="shared" si="120"/>
        <v>1690.2600000000002</v>
      </c>
      <c r="U388" s="12">
        <f t="shared" si="121"/>
        <v>4387.24</v>
      </c>
      <c r="V388" s="12">
        <f t="shared" si="122"/>
        <v>26909.739999999998</v>
      </c>
      <c r="W388" s="58"/>
    </row>
    <row r="389" spans="1:23" s="6" customFormat="1" x14ac:dyDescent="0.2">
      <c r="A389" s="15">
        <f t="shared" si="113"/>
        <v>367</v>
      </c>
      <c r="B389" s="14" t="s">
        <v>5</v>
      </c>
      <c r="C389" s="13" t="s">
        <v>68</v>
      </c>
      <c r="D389" s="13" t="s">
        <v>4</v>
      </c>
      <c r="E389" s="13" t="s">
        <v>3</v>
      </c>
      <c r="F389" s="13" t="s">
        <v>2</v>
      </c>
      <c r="G389" s="52">
        <v>45536</v>
      </c>
      <c r="H389" s="52">
        <v>45657</v>
      </c>
      <c r="I389" s="12">
        <v>28600</v>
      </c>
      <c r="J389" s="12">
        <v>0</v>
      </c>
      <c r="K389" s="12">
        <v>0</v>
      </c>
      <c r="L389" s="12">
        <f t="shared" si="114"/>
        <v>820.82</v>
      </c>
      <c r="M389" s="12">
        <f t="shared" si="115"/>
        <v>2030.6</v>
      </c>
      <c r="N389" s="12">
        <f t="shared" si="116"/>
        <v>328.9</v>
      </c>
      <c r="O389" s="12">
        <f t="shared" si="117"/>
        <v>869.44</v>
      </c>
      <c r="P389" s="12">
        <f t="shared" si="118"/>
        <v>2027.7400000000002</v>
      </c>
      <c r="Q389" s="12"/>
      <c r="R389" s="12">
        <f t="shared" si="119"/>
        <v>6077.5</v>
      </c>
      <c r="S389" s="12">
        <v>0</v>
      </c>
      <c r="T389" s="12">
        <f t="shared" si="120"/>
        <v>1690.2600000000002</v>
      </c>
      <c r="U389" s="12">
        <f t="shared" si="121"/>
        <v>4387.24</v>
      </c>
      <c r="V389" s="12">
        <f t="shared" si="122"/>
        <v>26909.739999999998</v>
      </c>
      <c r="W389" s="58"/>
    </row>
    <row r="390" spans="1:23" s="6" customFormat="1" ht="12.75" customHeight="1" x14ac:dyDescent="0.2">
      <c r="A390" s="15">
        <f t="shared" si="113"/>
        <v>368</v>
      </c>
      <c r="B390" s="14" t="s">
        <v>483</v>
      </c>
      <c r="C390" s="13" t="s">
        <v>515</v>
      </c>
      <c r="D390" s="13" t="s">
        <v>4</v>
      </c>
      <c r="E390" s="13" t="s">
        <v>3</v>
      </c>
      <c r="F390" s="13" t="s">
        <v>6</v>
      </c>
      <c r="G390" s="52">
        <v>45536</v>
      </c>
      <c r="H390" s="52">
        <v>45657</v>
      </c>
      <c r="I390" s="12">
        <v>42000</v>
      </c>
      <c r="J390" s="12">
        <v>724.92</v>
      </c>
      <c r="K390" s="12"/>
      <c r="L390" s="12">
        <f t="shared" si="114"/>
        <v>1205.4000000000001</v>
      </c>
      <c r="M390" s="12">
        <f t="shared" si="115"/>
        <v>2981.9999999999995</v>
      </c>
      <c r="N390" s="12">
        <f t="shared" si="116"/>
        <v>483</v>
      </c>
      <c r="O390" s="12">
        <f t="shared" si="117"/>
        <v>1276.8</v>
      </c>
      <c r="P390" s="12">
        <f t="shared" si="118"/>
        <v>2977.8</v>
      </c>
      <c r="Q390" s="12"/>
      <c r="R390" s="12">
        <f t="shared" si="119"/>
        <v>8925</v>
      </c>
      <c r="S390" s="12"/>
      <c r="T390" s="12">
        <f t="shared" si="120"/>
        <v>3207.12</v>
      </c>
      <c r="U390" s="12">
        <f t="shared" si="121"/>
        <v>6442.7999999999993</v>
      </c>
      <c r="V390" s="12">
        <f t="shared" si="122"/>
        <v>38792.879999999997</v>
      </c>
      <c r="W390" s="58"/>
    </row>
    <row r="391" spans="1:23" s="6" customFormat="1" ht="12" customHeight="1" x14ac:dyDescent="0.2">
      <c r="A391" s="15">
        <f t="shared" si="113"/>
        <v>369</v>
      </c>
      <c r="B391" s="14" t="s">
        <v>5</v>
      </c>
      <c r="C391" s="13" t="s">
        <v>93</v>
      </c>
      <c r="D391" s="13" t="s">
        <v>4</v>
      </c>
      <c r="E391" s="13" t="s">
        <v>3</v>
      </c>
      <c r="F391" s="13" t="s">
        <v>6</v>
      </c>
      <c r="G391" s="52">
        <v>45536</v>
      </c>
      <c r="H391" s="52">
        <v>45657</v>
      </c>
      <c r="I391" s="12">
        <v>39000</v>
      </c>
      <c r="J391" s="12">
        <v>0</v>
      </c>
      <c r="K391" s="12">
        <v>0</v>
      </c>
      <c r="L391" s="12">
        <f t="shared" si="114"/>
        <v>1119.3</v>
      </c>
      <c r="M391" s="12">
        <f t="shared" si="115"/>
        <v>2768.9999999999995</v>
      </c>
      <c r="N391" s="12">
        <f t="shared" si="116"/>
        <v>448.5</v>
      </c>
      <c r="O391" s="12">
        <f t="shared" si="117"/>
        <v>1185.5999999999999</v>
      </c>
      <c r="P391" s="12">
        <f t="shared" si="118"/>
        <v>2765.1000000000004</v>
      </c>
      <c r="Q391" s="12"/>
      <c r="R391" s="12">
        <f t="shared" si="119"/>
        <v>8287.5</v>
      </c>
      <c r="S391" s="12">
        <v>0</v>
      </c>
      <c r="T391" s="12">
        <f t="shared" si="120"/>
        <v>2304.8999999999996</v>
      </c>
      <c r="U391" s="12">
        <f t="shared" si="121"/>
        <v>5982.6</v>
      </c>
      <c r="V391" s="12">
        <f t="shared" si="122"/>
        <v>36695.1</v>
      </c>
      <c r="W391" s="58"/>
    </row>
    <row r="392" spans="1:23" s="6" customFormat="1" x14ac:dyDescent="0.2">
      <c r="A392" s="15">
        <f t="shared" si="113"/>
        <v>370</v>
      </c>
      <c r="B392" s="14" t="s">
        <v>501</v>
      </c>
      <c r="C392" s="13" t="s">
        <v>500</v>
      </c>
      <c r="D392" s="13" t="s">
        <v>4</v>
      </c>
      <c r="E392" s="13" t="s">
        <v>3</v>
      </c>
      <c r="F392" s="13" t="s">
        <v>6</v>
      </c>
      <c r="G392" s="52">
        <v>45536</v>
      </c>
      <c r="H392" s="52">
        <v>45657</v>
      </c>
      <c r="I392" s="12">
        <v>63000</v>
      </c>
      <c r="J392" s="12">
        <v>4051.22</v>
      </c>
      <c r="K392" s="12">
        <v>0</v>
      </c>
      <c r="L392" s="12">
        <f t="shared" si="114"/>
        <v>1808.1</v>
      </c>
      <c r="M392" s="12">
        <f t="shared" si="115"/>
        <v>4473</v>
      </c>
      <c r="N392" s="12">
        <f t="shared" si="116"/>
        <v>724.5</v>
      </c>
      <c r="O392" s="12">
        <f t="shared" si="117"/>
        <v>1915.2</v>
      </c>
      <c r="P392" s="12">
        <f t="shared" si="118"/>
        <v>4466.7000000000007</v>
      </c>
      <c r="Q392" s="12"/>
      <c r="R392" s="12">
        <f t="shared" si="119"/>
        <v>13387.500000000002</v>
      </c>
      <c r="S392" s="12"/>
      <c r="T392" s="12">
        <f t="shared" si="120"/>
        <v>7774.52</v>
      </c>
      <c r="U392" s="12">
        <f t="shared" si="121"/>
        <v>9664.2000000000007</v>
      </c>
      <c r="V392" s="12">
        <f t="shared" si="122"/>
        <v>55225.479999999996</v>
      </c>
      <c r="W392" s="58"/>
    </row>
    <row r="393" spans="1:23" s="6" customFormat="1" x14ac:dyDescent="0.2">
      <c r="A393" s="15">
        <f t="shared" si="113"/>
        <v>371</v>
      </c>
      <c r="B393" s="14" t="s">
        <v>5</v>
      </c>
      <c r="C393" s="13" t="s">
        <v>461</v>
      </c>
      <c r="D393" s="13" t="s">
        <v>4</v>
      </c>
      <c r="E393" s="13" t="s">
        <v>3</v>
      </c>
      <c r="F393" s="13" t="s">
        <v>6</v>
      </c>
      <c r="G393" s="52">
        <v>45536</v>
      </c>
      <c r="H393" s="52">
        <v>45657</v>
      </c>
      <c r="I393" s="12">
        <v>12000</v>
      </c>
      <c r="J393" s="12">
        <v>0</v>
      </c>
      <c r="K393" s="12">
        <v>0</v>
      </c>
      <c r="L393" s="12">
        <f t="shared" si="114"/>
        <v>344.4</v>
      </c>
      <c r="M393" s="12">
        <f t="shared" si="115"/>
        <v>851.99999999999989</v>
      </c>
      <c r="N393" s="12">
        <f t="shared" si="116"/>
        <v>138</v>
      </c>
      <c r="O393" s="12">
        <f t="shared" si="117"/>
        <v>364.8</v>
      </c>
      <c r="P393" s="12">
        <f t="shared" si="118"/>
        <v>850.80000000000007</v>
      </c>
      <c r="Q393" s="12"/>
      <c r="R393" s="12">
        <f t="shared" si="119"/>
        <v>2550</v>
      </c>
      <c r="S393" s="12">
        <v>0</v>
      </c>
      <c r="T393" s="12">
        <f t="shared" si="120"/>
        <v>709.2</v>
      </c>
      <c r="U393" s="12">
        <f t="shared" si="121"/>
        <v>1840.8</v>
      </c>
      <c r="V393" s="12">
        <f t="shared" si="122"/>
        <v>11290.8</v>
      </c>
      <c r="W393" s="58"/>
    </row>
    <row r="394" spans="1:23" s="6" customFormat="1" ht="12" customHeight="1" x14ac:dyDescent="0.2">
      <c r="A394" s="15">
        <f t="shared" si="113"/>
        <v>372</v>
      </c>
      <c r="B394" s="14" t="s">
        <v>476</v>
      </c>
      <c r="C394" s="13" t="s">
        <v>472</v>
      </c>
      <c r="D394" s="13" t="s">
        <v>473</v>
      </c>
      <c r="E394" s="13" t="s">
        <v>3</v>
      </c>
      <c r="F394" s="13" t="s">
        <v>2</v>
      </c>
      <c r="G394" s="52">
        <v>45383</v>
      </c>
      <c r="H394" s="52">
        <v>45565</v>
      </c>
      <c r="I394" s="12">
        <v>100000</v>
      </c>
      <c r="J394" s="12">
        <v>12105.37</v>
      </c>
      <c r="K394" s="12">
        <v>0</v>
      </c>
      <c r="L394" s="12">
        <f t="shared" si="114"/>
        <v>2870</v>
      </c>
      <c r="M394" s="12">
        <f t="shared" si="115"/>
        <v>7099.9999999999991</v>
      </c>
      <c r="N394" s="12">
        <f t="shared" si="116"/>
        <v>1150</v>
      </c>
      <c r="O394" s="12">
        <f t="shared" si="117"/>
        <v>3040</v>
      </c>
      <c r="P394" s="12">
        <f t="shared" si="118"/>
        <v>7090.0000000000009</v>
      </c>
      <c r="Q394" s="12"/>
      <c r="R394" s="12">
        <f t="shared" si="119"/>
        <v>21250</v>
      </c>
      <c r="S394" s="12">
        <v>0</v>
      </c>
      <c r="T394" s="12">
        <f t="shared" si="120"/>
        <v>18015.370000000003</v>
      </c>
      <c r="U394" s="12">
        <f t="shared" si="121"/>
        <v>15340</v>
      </c>
      <c r="V394" s="12">
        <f t="shared" si="122"/>
        <v>81984.63</v>
      </c>
      <c r="W394" s="58"/>
    </row>
    <row r="395" spans="1:23" s="6" customFormat="1" ht="12" customHeight="1" x14ac:dyDescent="0.2">
      <c r="A395" s="15">
        <f t="shared" si="113"/>
        <v>373</v>
      </c>
      <c r="B395" s="14" t="s">
        <v>5</v>
      </c>
      <c r="C395" s="13" t="s">
        <v>92</v>
      </c>
      <c r="D395" s="13" t="s">
        <v>4</v>
      </c>
      <c r="E395" s="13" t="s">
        <v>3</v>
      </c>
      <c r="F395" s="13" t="s">
        <v>2</v>
      </c>
      <c r="G395" s="52">
        <v>45536</v>
      </c>
      <c r="H395" s="52">
        <v>45657</v>
      </c>
      <c r="I395" s="12">
        <v>50600</v>
      </c>
      <c r="J395" s="12">
        <v>1938.68</v>
      </c>
      <c r="K395" s="12">
        <v>0</v>
      </c>
      <c r="L395" s="12">
        <f t="shared" si="114"/>
        <v>1452.22</v>
      </c>
      <c r="M395" s="12">
        <f t="shared" si="115"/>
        <v>3592.5999999999995</v>
      </c>
      <c r="N395" s="12">
        <f t="shared" si="116"/>
        <v>581.9</v>
      </c>
      <c r="O395" s="12">
        <f t="shared" si="117"/>
        <v>1538.24</v>
      </c>
      <c r="P395" s="12">
        <f t="shared" si="118"/>
        <v>3587.5400000000004</v>
      </c>
      <c r="Q395" s="12"/>
      <c r="R395" s="12">
        <f t="shared" si="119"/>
        <v>10752.5</v>
      </c>
      <c r="S395" s="12">
        <v>0</v>
      </c>
      <c r="T395" s="12">
        <f t="shared" si="120"/>
        <v>4929.1400000000003</v>
      </c>
      <c r="U395" s="12">
        <f t="shared" si="121"/>
        <v>7762.04</v>
      </c>
      <c r="V395" s="12">
        <f t="shared" si="122"/>
        <v>45670.86</v>
      </c>
      <c r="W395" s="58"/>
    </row>
    <row r="396" spans="1:23" s="6" customFormat="1" ht="12.75" customHeight="1" x14ac:dyDescent="0.2">
      <c r="A396" s="15">
        <f t="shared" si="113"/>
        <v>374</v>
      </c>
      <c r="B396" s="14" t="s">
        <v>5</v>
      </c>
      <c r="C396" s="13" t="s">
        <v>91</v>
      </c>
      <c r="D396" s="13" t="s">
        <v>4</v>
      </c>
      <c r="E396" s="13" t="s">
        <v>3</v>
      </c>
      <c r="F396" s="13" t="s">
        <v>6</v>
      </c>
      <c r="G396" s="52">
        <v>45536</v>
      </c>
      <c r="H396" s="52">
        <v>45657</v>
      </c>
      <c r="I396" s="12">
        <v>61600</v>
      </c>
      <c r="J396" s="12">
        <v>3101.58</v>
      </c>
      <c r="K396" s="12">
        <v>0</v>
      </c>
      <c r="L396" s="12">
        <f t="shared" si="114"/>
        <v>1767.92</v>
      </c>
      <c r="M396" s="12">
        <f t="shared" si="115"/>
        <v>4373.5999999999995</v>
      </c>
      <c r="N396" s="12">
        <f t="shared" si="116"/>
        <v>708.4</v>
      </c>
      <c r="O396" s="12">
        <f t="shared" si="117"/>
        <v>1872.64</v>
      </c>
      <c r="P396" s="12">
        <f t="shared" si="118"/>
        <v>4367.4400000000005</v>
      </c>
      <c r="Q396" s="12">
        <f>1715.46*2</f>
        <v>3430.92</v>
      </c>
      <c r="R396" s="12">
        <f t="shared" si="119"/>
        <v>13090</v>
      </c>
      <c r="S396" s="12">
        <v>0</v>
      </c>
      <c r="T396" s="12">
        <f t="shared" si="120"/>
        <v>10173.060000000001</v>
      </c>
      <c r="U396" s="12">
        <f t="shared" si="121"/>
        <v>9449.4399999999987</v>
      </c>
      <c r="V396" s="12">
        <f t="shared" si="122"/>
        <v>51426.94</v>
      </c>
      <c r="W396" s="58"/>
    </row>
    <row r="397" spans="1:23" s="6" customFormat="1" ht="15" customHeight="1" x14ac:dyDescent="0.2">
      <c r="A397" s="15">
        <f t="shared" si="113"/>
        <v>375</v>
      </c>
      <c r="B397" s="14" t="s">
        <v>5</v>
      </c>
      <c r="C397" s="13" t="s">
        <v>90</v>
      </c>
      <c r="D397" s="13" t="s">
        <v>4</v>
      </c>
      <c r="E397" s="13" t="s">
        <v>3</v>
      </c>
      <c r="F397" s="13" t="s">
        <v>6</v>
      </c>
      <c r="G397" s="52">
        <v>45536</v>
      </c>
      <c r="H397" s="52">
        <v>45657</v>
      </c>
      <c r="I397" s="12">
        <v>120000</v>
      </c>
      <c r="J397" s="12">
        <v>16809.87</v>
      </c>
      <c r="K397" s="12">
        <v>0</v>
      </c>
      <c r="L397" s="12">
        <f t="shared" si="114"/>
        <v>3444</v>
      </c>
      <c r="M397" s="12">
        <f t="shared" si="115"/>
        <v>8520</v>
      </c>
      <c r="N397" s="12">
        <f t="shared" si="116"/>
        <v>1380</v>
      </c>
      <c r="O397" s="12">
        <f t="shared" si="117"/>
        <v>3648</v>
      </c>
      <c r="P397" s="12">
        <f t="shared" si="118"/>
        <v>8508</v>
      </c>
      <c r="Q397" s="12"/>
      <c r="R397" s="12">
        <f t="shared" si="119"/>
        <v>25500</v>
      </c>
      <c r="S397" s="12">
        <v>0</v>
      </c>
      <c r="T397" s="12">
        <f t="shared" si="120"/>
        <v>23901.87</v>
      </c>
      <c r="U397" s="12">
        <f t="shared" si="121"/>
        <v>18408</v>
      </c>
      <c r="V397" s="12">
        <f t="shared" si="122"/>
        <v>96098.13</v>
      </c>
      <c r="W397" s="58"/>
    </row>
    <row r="398" spans="1:23" s="6" customFormat="1" x14ac:dyDescent="0.2">
      <c r="A398" s="15">
        <f t="shared" si="113"/>
        <v>376</v>
      </c>
      <c r="B398" s="14" t="s">
        <v>5</v>
      </c>
      <c r="C398" s="13" t="s">
        <v>67</v>
      </c>
      <c r="D398" s="13" t="s">
        <v>4</v>
      </c>
      <c r="E398" s="13" t="s">
        <v>3</v>
      </c>
      <c r="F398" s="13" t="s">
        <v>2</v>
      </c>
      <c r="G398" s="52">
        <v>45536</v>
      </c>
      <c r="H398" s="52">
        <v>45657</v>
      </c>
      <c r="I398" s="12">
        <v>28600</v>
      </c>
      <c r="J398" s="12">
        <v>0</v>
      </c>
      <c r="K398" s="12">
        <v>0</v>
      </c>
      <c r="L398" s="12">
        <f t="shared" si="114"/>
        <v>820.82</v>
      </c>
      <c r="M398" s="12">
        <f t="shared" si="115"/>
        <v>2030.6</v>
      </c>
      <c r="N398" s="12">
        <f t="shared" si="116"/>
        <v>328.9</v>
      </c>
      <c r="O398" s="12">
        <f t="shared" si="117"/>
        <v>869.44</v>
      </c>
      <c r="P398" s="12">
        <f t="shared" si="118"/>
        <v>2027.7400000000002</v>
      </c>
      <c r="Q398" s="12"/>
      <c r="R398" s="12">
        <f t="shared" si="119"/>
        <v>6077.5</v>
      </c>
      <c r="S398" s="12">
        <v>0</v>
      </c>
      <c r="T398" s="12">
        <f t="shared" si="120"/>
        <v>1690.2600000000002</v>
      </c>
      <c r="U398" s="12">
        <f t="shared" si="121"/>
        <v>4387.24</v>
      </c>
      <c r="V398" s="12">
        <f t="shared" si="122"/>
        <v>26909.739999999998</v>
      </c>
      <c r="W398" s="58"/>
    </row>
    <row r="399" spans="1:23" s="6" customFormat="1" x14ac:dyDescent="0.2">
      <c r="A399" s="15">
        <f t="shared" si="113"/>
        <v>377</v>
      </c>
      <c r="B399" s="14" t="s">
        <v>5</v>
      </c>
      <c r="C399" s="13" t="s">
        <v>89</v>
      </c>
      <c r="D399" s="13" t="s">
        <v>4</v>
      </c>
      <c r="E399" s="13" t="s">
        <v>3</v>
      </c>
      <c r="F399" s="13" t="s">
        <v>2</v>
      </c>
      <c r="G399" s="52">
        <v>45536</v>
      </c>
      <c r="H399" s="52">
        <v>45657</v>
      </c>
      <c r="I399" s="12">
        <v>45000</v>
      </c>
      <c r="J399" s="12">
        <v>0</v>
      </c>
      <c r="K399" s="12">
        <v>0</v>
      </c>
      <c r="L399" s="12">
        <f t="shared" si="114"/>
        <v>1291.5</v>
      </c>
      <c r="M399" s="12">
        <f t="shared" si="115"/>
        <v>3194.9999999999995</v>
      </c>
      <c r="N399" s="12">
        <f t="shared" si="116"/>
        <v>517.5</v>
      </c>
      <c r="O399" s="12">
        <f t="shared" si="117"/>
        <v>1368</v>
      </c>
      <c r="P399" s="12">
        <f t="shared" si="118"/>
        <v>3190.5</v>
      </c>
      <c r="Q399" s="12"/>
      <c r="R399" s="12">
        <f t="shared" si="119"/>
        <v>9562.5</v>
      </c>
      <c r="S399" s="12">
        <v>0</v>
      </c>
      <c r="T399" s="12">
        <f t="shared" si="120"/>
        <v>2659.5</v>
      </c>
      <c r="U399" s="12">
        <f t="shared" si="121"/>
        <v>6903</v>
      </c>
      <c r="V399" s="12">
        <f t="shared" si="122"/>
        <v>42340.5</v>
      </c>
      <c r="W399" s="58"/>
    </row>
    <row r="400" spans="1:23" s="6" customFormat="1" x14ac:dyDescent="0.2">
      <c r="A400" s="15">
        <f t="shared" si="113"/>
        <v>378</v>
      </c>
      <c r="B400" s="14" t="s">
        <v>483</v>
      </c>
      <c r="C400" s="13" t="s">
        <v>521</v>
      </c>
      <c r="D400" s="13" t="s">
        <v>4</v>
      </c>
      <c r="E400" s="13" t="s">
        <v>3</v>
      </c>
      <c r="F400" s="13" t="s">
        <v>2</v>
      </c>
      <c r="G400" s="52">
        <v>45536</v>
      </c>
      <c r="H400" s="52">
        <v>45657</v>
      </c>
      <c r="I400" s="12">
        <v>60000</v>
      </c>
      <c r="J400" s="12">
        <v>3486.68</v>
      </c>
      <c r="K400" s="12"/>
      <c r="L400" s="12">
        <f t="shared" si="114"/>
        <v>1722</v>
      </c>
      <c r="M400" s="12">
        <f t="shared" si="115"/>
        <v>4260</v>
      </c>
      <c r="N400" s="12">
        <f t="shared" si="116"/>
        <v>690</v>
      </c>
      <c r="O400" s="12">
        <f t="shared" si="117"/>
        <v>1824</v>
      </c>
      <c r="P400" s="12">
        <f t="shared" si="118"/>
        <v>4254</v>
      </c>
      <c r="Q400" s="12"/>
      <c r="R400" s="12">
        <f t="shared" si="119"/>
        <v>12750</v>
      </c>
      <c r="S400" s="55"/>
      <c r="T400" s="12">
        <f t="shared" si="120"/>
        <v>7032.68</v>
      </c>
      <c r="U400" s="12">
        <f t="shared" si="121"/>
        <v>9204</v>
      </c>
      <c r="V400" s="12">
        <f t="shared" si="122"/>
        <v>52967.32</v>
      </c>
      <c r="W400" s="58"/>
    </row>
    <row r="401" spans="1:23" s="6" customFormat="1" ht="15" customHeight="1" x14ac:dyDescent="0.2">
      <c r="A401" s="15">
        <f t="shared" si="113"/>
        <v>379</v>
      </c>
      <c r="B401" s="14" t="s">
        <v>5</v>
      </c>
      <c r="C401" s="13" t="s">
        <v>488</v>
      </c>
      <c r="D401" s="13" t="s">
        <v>4</v>
      </c>
      <c r="E401" s="13" t="s">
        <v>3</v>
      </c>
      <c r="F401" s="13" t="s">
        <v>2</v>
      </c>
      <c r="G401" s="52">
        <v>45536</v>
      </c>
      <c r="H401" s="52">
        <v>45657</v>
      </c>
      <c r="I401" s="12">
        <v>10800</v>
      </c>
      <c r="J401" s="12">
        <v>0</v>
      </c>
      <c r="K401" s="12">
        <v>0</v>
      </c>
      <c r="L401" s="12">
        <f t="shared" si="114"/>
        <v>309.95999999999998</v>
      </c>
      <c r="M401" s="12">
        <f t="shared" si="115"/>
        <v>766.8</v>
      </c>
      <c r="N401" s="12">
        <f t="shared" si="116"/>
        <v>124.2</v>
      </c>
      <c r="O401" s="12">
        <f t="shared" si="117"/>
        <v>328.32</v>
      </c>
      <c r="P401" s="12">
        <f t="shared" si="118"/>
        <v>765.72</v>
      </c>
      <c r="Q401" s="12"/>
      <c r="R401" s="12">
        <f t="shared" si="119"/>
        <v>2295</v>
      </c>
      <c r="S401" s="12">
        <v>0</v>
      </c>
      <c r="T401" s="12">
        <f t="shared" si="120"/>
        <v>638.28</v>
      </c>
      <c r="U401" s="12">
        <f t="shared" si="121"/>
        <v>1656.72</v>
      </c>
      <c r="V401" s="12">
        <f t="shared" si="122"/>
        <v>10161.719999999999</v>
      </c>
      <c r="W401" s="58"/>
    </row>
    <row r="402" spans="1:23" s="6" customFormat="1" ht="12" customHeight="1" x14ac:dyDescent="0.2">
      <c r="A402" s="15">
        <f t="shared" si="113"/>
        <v>380</v>
      </c>
      <c r="B402" s="14" t="s">
        <v>5</v>
      </c>
      <c r="C402" s="13" t="s">
        <v>88</v>
      </c>
      <c r="D402" s="10" t="s">
        <v>4</v>
      </c>
      <c r="E402" s="13" t="s">
        <v>3</v>
      </c>
      <c r="F402" s="13" t="s">
        <v>6</v>
      </c>
      <c r="G402" s="52">
        <v>45536</v>
      </c>
      <c r="H402" s="52">
        <v>45657</v>
      </c>
      <c r="I402" s="12">
        <v>52800</v>
      </c>
      <c r="J402" s="12">
        <v>2249.1799999999998</v>
      </c>
      <c r="K402" s="12">
        <v>0</v>
      </c>
      <c r="L402" s="12">
        <f t="shared" si="114"/>
        <v>1515.36</v>
      </c>
      <c r="M402" s="12">
        <f t="shared" si="115"/>
        <v>3748.7999999999997</v>
      </c>
      <c r="N402" s="12">
        <f t="shared" si="116"/>
        <v>607.20000000000005</v>
      </c>
      <c r="O402" s="12">
        <f t="shared" si="117"/>
        <v>1605.12</v>
      </c>
      <c r="P402" s="12">
        <f t="shared" si="118"/>
        <v>3743.5200000000004</v>
      </c>
      <c r="Q402" s="12"/>
      <c r="R402" s="12">
        <f t="shared" si="119"/>
        <v>11220</v>
      </c>
      <c r="S402" s="12">
        <v>0</v>
      </c>
      <c r="T402" s="12">
        <f t="shared" si="120"/>
        <v>5369.66</v>
      </c>
      <c r="U402" s="12">
        <f t="shared" si="121"/>
        <v>8099.52</v>
      </c>
      <c r="V402" s="12">
        <f t="shared" si="122"/>
        <v>47430.34</v>
      </c>
      <c r="W402" s="58"/>
    </row>
    <row r="403" spans="1:23" s="6" customFormat="1" ht="12.75" customHeight="1" x14ac:dyDescent="0.2">
      <c r="A403" s="15">
        <f t="shared" si="113"/>
        <v>381</v>
      </c>
      <c r="B403" s="14" t="s">
        <v>5</v>
      </c>
      <c r="C403" s="13" t="s">
        <v>87</v>
      </c>
      <c r="D403" s="13" t="s">
        <v>4</v>
      </c>
      <c r="E403" s="13" t="s">
        <v>3</v>
      </c>
      <c r="F403" s="13" t="s">
        <v>2</v>
      </c>
      <c r="G403" s="52">
        <v>45536</v>
      </c>
      <c r="H403" s="52">
        <v>45657</v>
      </c>
      <c r="I403" s="12">
        <v>123000</v>
      </c>
      <c r="J403" s="12">
        <v>17515.54</v>
      </c>
      <c r="K403" s="12">
        <v>0</v>
      </c>
      <c r="L403" s="12">
        <f t="shared" si="114"/>
        <v>3530.1</v>
      </c>
      <c r="M403" s="12">
        <f t="shared" si="115"/>
        <v>8733</v>
      </c>
      <c r="N403" s="12">
        <f t="shared" si="116"/>
        <v>1414.5</v>
      </c>
      <c r="O403" s="12">
        <f t="shared" si="117"/>
        <v>3739.2</v>
      </c>
      <c r="P403" s="12">
        <f t="shared" si="118"/>
        <v>8720.7000000000007</v>
      </c>
      <c r="Q403" s="12"/>
      <c r="R403" s="12">
        <f t="shared" si="119"/>
        <v>26137.5</v>
      </c>
      <c r="S403" s="12">
        <v>0</v>
      </c>
      <c r="T403" s="12">
        <f t="shared" si="120"/>
        <v>24784.84</v>
      </c>
      <c r="U403" s="12">
        <f t="shared" si="121"/>
        <v>18868.2</v>
      </c>
      <c r="V403" s="12">
        <f t="shared" si="122"/>
        <v>98215.16</v>
      </c>
      <c r="W403" s="58"/>
    </row>
    <row r="404" spans="1:23" s="6" customFormat="1" x14ac:dyDescent="0.2">
      <c r="A404" s="15">
        <f t="shared" ref="A404:A467" si="123">1+A403</f>
        <v>382</v>
      </c>
      <c r="B404" s="14" t="s">
        <v>5</v>
      </c>
      <c r="C404" s="13" t="s">
        <v>86</v>
      </c>
      <c r="D404" s="13" t="s">
        <v>4</v>
      </c>
      <c r="E404" s="13" t="s">
        <v>3</v>
      </c>
      <c r="F404" s="13" t="s">
        <v>2</v>
      </c>
      <c r="G404" s="52">
        <v>45536</v>
      </c>
      <c r="H404" s="52">
        <v>45657</v>
      </c>
      <c r="I404" s="12">
        <v>45000</v>
      </c>
      <c r="J404" s="12">
        <v>0</v>
      </c>
      <c r="K404" s="12">
        <v>0</v>
      </c>
      <c r="L404" s="12">
        <f t="shared" si="114"/>
        <v>1291.5</v>
      </c>
      <c r="M404" s="12">
        <f t="shared" si="115"/>
        <v>3194.9999999999995</v>
      </c>
      <c r="N404" s="12">
        <f t="shared" si="116"/>
        <v>517.5</v>
      </c>
      <c r="O404" s="12">
        <f t="shared" si="117"/>
        <v>1368</v>
      </c>
      <c r="P404" s="12">
        <f t="shared" si="118"/>
        <v>3190.5</v>
      </c>
      <c r="Q404" s="12"/>
      <c r="R404" s="12">
        <f t="shared" si="119"/>
        <v>9562.5</v>
      </c>
      <c r="S404" s="12">
        <v>0</v>
      </c>
      <c r="T404" s="12">
        <f t="shared" si="120"/>
        <v>2659.5</v>
      </c>
      <c r="U404" s="12">
        <f t="shared" si="121"/>
        <v>6903</v>
      </c>
      <c r="V404" s="12">
        <f t="shared" si="122"/>
        <v>42340.5</v>
      </c>
      <c r="W404" s="58"/>
    </row>
    <row r="405" spans="1:23" s="6" customFormat="1" ht="12.75" customHeight="1" x14ac:dyDescent="0.2">
      <c r="A405" s="15">
        <f t="shared" si="123"/>
        <v>383</v>
      </c>
      <c r="B405" s="14" t="s">
        <v>5</v>
      </c>
      <c r="C405" s="13" t="s">
        <v>85</v>
      </c>
      <c r="D405" s="13" t="s">
        <v>4</v>
      </c>
      <c r="E405" s="13" t="s">
        <v>3</v>
      </c>
      <c r="F405" s="13" t="s">
        <v>6</v>
      </c>
      <c r="G405" s="52">
        <v>45536</v>
      </c>
      <c r="H405" s="52">
        <v>45657</v>
      </c>
      <c r="I405" s="12">
        <v>120000</v>
      </c>
      <c r="J405" s="12">
        <v>15952.14</v>
      </c>
      <c r="K405" s="12">
        <v>0</v>
      </c>
      <c r="L405" s="12">
        <f t="shared" si="114"/>
        <v>3444</v>
      </c>
      <c r="M405" s="12">
        <f t="shared" si="115"/>
        <v>8520</v>
      </c>
      <c r="N405" s="12">
        <f t="shared" si="116"/>
        <v>1380</v>
      </c>
      <c r="O405" s="12">
        <f t="shared" si="117"/>
        <v>3648</v>
      </c>
      <c r="P405" s="12">
        <f t="shared" si="118"/>
        <v>8508</v>
      </c>
      <c r="Q405" s="12">
        <f>1715.46*2</f>
        <v>3430.92</v>
      </c>
      <c r="R405" s="12">
        <f t="shared" si="119"/>
        <v>25500</v>
      </c>
      <c r="S405" s="12">
        <v>0</v>
      </c>
      <c r="T405" s="12">
        <f t="shared" si="120"/>
        <v>26475.059999999998</v>
      </c>
      <c r="U405" s="12">
        <f t="shared" si="121"/>
        <v>18408</v>
      </c>
      <c r="V405" s="12">
        <f t="shared" si="122"/>
        <v>93524.94</v>
      </c>
      <c r="W405" s="58"/>
    </row>
    <row r="406" spans="1:23" s="6" customFormat="1" ht="12" customHeight="1" x14ac:dyDescent="0.2">
      <c r="A406" s="15">
        <f t="shared" si="123"/>
        <v>384</v>
      </c>
      <c r="B406" s="14" t="s">
        <v>5</v>
      </c>
      <c r="C406" s="13" t="s">
        <v>69</v>
      </c>
      <c r="D406" s="13" t="s">
        <v>4</v>
      </c>
      <c r="E406" s="13" t="s">
        <v>3</v>
      </c>
      <c r="F406" s="13" t="s">
        <v>6</v>
      </c>
      <c r="G406" s="52">
        <v>45536</v>
      </c>
      <c r="H406" s="52">
        <v>45657</v>
      </c>
      <c r="I406" s="12">
        <v>120000</v>
      </c>
      <c r="J406" s="12">
        <v>16809.87</v>
      </c>
      <c r="K406" s="12">
        <v>0</v>
      </c>
      <c r="L406" s="12">
        <f t="shared" si="114"/>
        <v>3444</v>
      </c>
      <c r="M406" s="12">
        <f t="shared" si="115"/>
        <v>8520</v>
      </c>
      <c r="N406" s="12">
        <f t="shared" si="116"/>
        <v>1380</v>
      </c>
      <c r="O406" s="12">
        <f t="shared" si="117"/>
        <v>3648</v>
      </c>
      <c r="P406" s="12">
        <f t="shared" si="118"/>
        <v>8508</v>
      </c>
      <c r="Q406" s="12"/>
      <c r="R406" s="12">
        <f t="shared" si="119"/>
        <v>25500</v>
      </c>
      <c r="S406" s="12">
        <v>10366</v>
      </c>
      <c r="T406" s="12">
        <f t="shared" si="120"/>
        <v>34267.869999999995</v>
      </c>
      <c r="U406" s="12">
        <f t="shared" si="121"/>
        <v>18408</v>
      </c>
      <c r="V406" s="12">
        <f t="shared" si="122"/>
        <v>85732.13</v>
      </c>
      <c r="W406" s="58"/>
    </row>
    <row r="407" spans="1:23" s="6" customFormat="1" x14ac:dyDescent="0.2">
      <c r="A407" s="15">
        <f t="shared" si="123"/>
        <v>385</v>
      </c>
      <c r="B407" s="14" t="s">
        <v>5</v>
      </c>
      <c r="C407" s="13" t="s">
        <v>83</v>
      </c>
      <c r="D407" s="10" t="s">
        <v>4</v>
      </c>
      <c r="E407" s="13" t="s">
        <v>3</v>
      </c>
      <c r="F407" s="13" t="s">
        <v>2</v>
      </c>
      <c r="G407" s="52">
        <v>45536</v>
      </c>
      <c r="H407" s="52">
        <v>45657</v>
      </c>
      <c r="I407" s="12">
        <v>24000</v>
      </c>
      <c r="J407" s="12">
        <v>0</v>
      </c>
      <c r="K407" s="12">
        <v>0</v>
      </c>
      <c r="L407" s="12">
        <f t="shared" si="114"/>
        <v>688.8</v>
      </c>
      <c r="M407" s="12">
        <f t="shared" si="115"/>
        <v>1703.9999999999998</v>
      </c>
      <c r="N407" s="12">
        <f t="shared" si="116"/>
        <v>276</v>
      </c>
      <c r="O407" s="12">
        <f t="shared" si="117"/>
        <v>729.6</v>
      </c>
      <c r="P407" s="12">
        <f t="shared" si="118"/>
        <v>1701.6000000000001</v>
      </c>
      <c r="Q407" s="12"/>
      <c r="R407" s="12">
        <f t="shared" si="119"/>
        <v>5100</v>
      </c>
      <c r="S407" s="12">
        <v>0</v>
      </c>
      <c r="T407" s="12">
        <f t="shared" si="120"/>
        <v>1418.4</v>
      </c>
      <c r="U407" s="12">
        <f t="shared" si="121"/>
        <v>3681.6</v>
      </c>
      <c r="V407" s="12">
        <f t="shared" si="122"/>
        <v>22581.599999999999</v>
      </c>
      <c r="W407" s="58"/>
    </row>
    <row r="408" spans="1:23" s="6" customFormat="1" x14ac:dyDescent="0.2">
      <c r="A408" s="15">
        <f t="shared" si="123"/>
        <v>386</v>
      </c>
      <c r="B408" s="14" t="s">
        <v>5</v>
      </c>
      <c r="C408" s="13" t="s">
        <v>82</v>
      </c>
      <c r="D408" s="13" t="s">
        <v>4</v>
      </c>
      <c r="E408" s="13" t="s">
        <v>3</v>
      </c>
      <c r="F408" s="13" t="s">
        <v>2</v>
      </c>
      <c r="G408" s="52">
        <v>45536</v>
      </c>
      <c r="H408" s="52">
        <v>45657</v>
      </c>
      <c r="I408" s="12">
        <v>25200</v>
      </c>
      <c r="J408" s="12">
        <v>0</v>
      </c>
      <c r="K408" s="12">
        <v>0</v>
      </c>
      <c r="L408" s="12">
        <f t="shared" si="114"/>
        <v>723.24</v>
      </c>
      <c r="M408" s="12">
        <f t="shared" si="115"/>
        <v>1789.1999999999998</v>
      </c>
      <c r="N408" s="12">
        <f t="shared" si="116"/>
        <v>289.8</v>
      </c>
      <c r="O408" s="12">
        <f t="shared" si="117"/>
        <v>766.08</v>
      </c>
      <c r="P408" s="12">
        <f t="shared" si="118"/>
        <v>1786.68</v>
      </c>
      <c r="Q408" s="12"/>
      <c r="R408" s="12">
        <f t="shared" si="119"/>
        <v>5355</v>
      </c>
      <c r="S408" s="12">
        <v>0</v>
      </c>
      <c r="T408" s="12">
        <f t="shared" si="120"/>
        <v>1489.3200000000002</v>
      </c>
      <c r="U408" s="12">
        <f t="shared" si="121"/>
        <v>3865.68</v>
      </c>
      <c r="V408" s="12">
        <f t="shared" si="122"/>
        <v>23710.68</v>
      </c>
      <c r="W408" s="58"/>
    </row>
    <row r="409" spans="1:23" s="6" customFormat="1" ht="12" customHeight="1" x14ac:dyDescent="0.2">
      <c r="A409" s="15">
        <f t="shared" si="123"/>
        <v>387</v>
      </c>
      <c r="B409" s="14" t="s">
        <v>5</v>
      </c>
      <c r="C409" s="13" t="s">
        <v>81</v>
      </c>
      <c r="D409" s="13" t="s">
        <v>4</v>
      </c>
      <c r="E409" s="13" t="s">
        <v>3</v>
      </c>
      <c r="F409" s="13" t="s">
        <v>6</v>
      </c>
      <c r="G409" s="52">
        <v>45536</v>
      </c>
      <c r="H409" s="52">
        <v>45657</v>
      </c>
      <c r="I409" s="12">
        <v>21000</v>
      </c>
      <c r="J409" s="12">
        <v>0</v>
      </c>
      <c r="K409" s="12">
        <v>0</v>
      </c>
      <c r="L409" s="12">
        <f t="shared" si="114"/>
        <v>602.70000000000005</v>
      </c>
      <c r="M409" s="12">
        <f t="shared" si="115"/>
        <v>1490.9999999999998</v>
      </c>
      <c r="N409" s="12">
        <f t="shared" si="116"/>
        <v>241.5</v>
      </c>
      <c r="O409" s="12">
        <f t="shared" si="117"/>
        <v>638.4</v>
      </c>
      <c r="P409" s="12">
        <f t="shared" si="118"/>
        <v>1488.9</v>
      </c>
      <c r="Q409" s="12"/>
      <c r="R409" s="12">
        <f t="shared" si="119"/>
        <v>4462.5</v>
      </c>
      <c r="S409" s="12">
        <v>0</v>
      </c>
      <c r="T409" s="12">
        <f t="shared" si="120"/>
        <v>1241.0999999999999</v>
      </c>
      <c r="U409" s="12">
        <f t="shared" si="121"/>
        <v>3221.3999999999996</v>
      </c>
      <c r="V409" s="12">
        <f t="shared" si="122"/>
        <v>19758.900000000001</v>
      </c>
      <c r="W409" s="58"/>
    </row>
    <row r="410" spans="1:23" s="6" customFormat="1" x14ac:dyDescent="0.2">
      <c r="A410" s="15">
        <f t="shared" si="123"/>
        <v>388</v>
      </c>
      <c r="B410" s="14" t="s">
        <v>5</v>
      </c>
      <c r="C410" s="13" t="s">
        <v>80</v>
      </c>
      <c r="D410" s="13" t="s">
        <v>4</v>
      </c>
      <c r="E410" s="13" t="s">
        <v>3</v>
      </c>
      <c r="F410" s="13" t="s">
        <v>6</v>
      </c>
      <c r="G410" s="52">
        <v>45536</v>
      </c>
      <c r="H410" s="52">
        <v>45657</v>
      </c>
      <c r="I410" s="12">
        <v>60000</v>
      </c>
      <c r="J410" s="12">
        <v>3486.68</v>
      </c>
      <c r="K410" s="12">
        <v>0</v>
      </c>
      <c r="L410" s="12">
        <f t="shared" si="114"/>
        <v>1722</v>
      </c>
      <c r="M410" s="12">
        <f t="shared" si="115"/>
        <v>4260</v>
      </c>
      <c r="N410" s="12">
        <f t="shared" si="116"/>
        <v>690</v>
      </c>
      <c r="O410" s="12">
        <f t="shared" si="117"/>
        <v>1824</v>
      </c>
      <c r="P410" s="12">
        <f t="shared" si="118"/>
        <v>4254</v>
      </c>
      <c r="Q410" s="12"/>
      <c r="R410" s="12">
        <f t="shared" si="119"/>
        <v>12750</v>
      </c>
      <c r="S410" s="12">
        <v>0</v>
      </c>
      <c r="T410" s="12">
        <f t="shared" si="120"/>
        <v>7032.68</v>
      </c>
      <c r="U410" s="12">
        <f t="shared" si="121"/>
        <v>9204</v>
      </c>
      <c r="V410" s="12">
        <f t="shared" si="122"/>
        <v>52967.32</v>
      </c>
      <c r="W410" s="58"/>
    </row>
    <row r="411" spans="1:23" s="6" customFormat="1" ht="12" customHeight="1" x14ac:dyDescent="0.2">
      <c r="A411" s="15">
        <f t="shared" si="123"/>
        <v>389</v>
      </c>
      <c r="B411" s="14" t="s">
        <v>5</v>
      </c>
      <c r="C411" s="13" t="s">
        <v>79</v>
      </c>
      <c r="D411" s="13" t="s">
        <v>4</v>
      </c>
      <c r="E411" s="13" t="s">
        <v>3</v>
      </c>
      <c r="F411" s="13" t="s">
        <v>2</v>
      </c>
      <c r="G411" s="52">
        <v>45536</v>
      </c>
      <c r="H411" s="52">
        <v>45657</v>
      </c>
      <c r="I411" s="12">
        <v>51000</v>
      </c>
      <c r="J411" s="12">
        <v>1995.14</v>
      </c>
      <c r="K411" s="12">
        <v>0</v>
      </c>
      <c r="L411" s="12">
        <f t="shared" si="114"/>
        <v>1463.7</v>
      </c>
      <c r="M411" s="12">
        <f t="shared" si="115"/>
        <v>3620.9999999999995</v>
      </c>
      <c r="N411" s="12">
        <f t="shared" si="116"/>
        <v>586.5</v>
      </c>
      <c r="O411" s="12">
        <f t="shared" si="117"/>
        <v>1550.4</v>
      </c>
      <c r="P411" s="12">
        <f t="shared" si="118"/>
        <v>3615.9</v>
      </c>
      <c r="Q411" s="12"/>
      <c r="R411" s="12">
        <f t="shared" si="119"/>
        <v>10837.5</v>
      </c>
      <c r="S411" s="12">
        <v>0</v>
      </c>
      <c r="T411" s="12">
        <f t="shared" si="120"/>
        <v>5009.2400000000007</v>
      </c>
      <c r="U411" s="12">
        <f t="shared" si="121"/>
        <v>7823.4</v>
      </c>
      <c r="V411" s="12">
        <f t="shared" si="122"/>
        <v>45990.76</v>
      </c>
      <c r="W411" s="58"/>
    </row>
    <row r="412" spans="1:23" s="6" customFormat="1" ht="12" customHeight="1" x14ac:dyDescent="0.2">
      <c r="A412" s="15">
        <f t="shared" si="123"/>
        <v>390</v>
      </c>
      <c r="B412" s="14" t="s">
        <v>5</v>
      </c>
      <c r="C412" s="13" t="s">
        <v>78</v>
      </c>
      <c r="D412" s="13" t="s">
        <v>4</v>
      </c>
      <c r="E412" s="13" t="s">
        <v>3</v>
      </c>
      <c r="F412" s="13" t="s">
        <v>6</v>
      </c>
      <c r="G412" s="52">
        <v>45536</v>
      </c>
      <c r="H412" s="52">
        <v>45657</v>
      </c>
      <c r="I412" s="12">
        <v>70400</v>
      </c>
      <c r="J412" s="12">
        <v>5443.75</v>
      </c>
      <c r="K412" s="12">
        <v>0</v>
      </c>
      <c r="L412" s="12">
        <f t="shared" si="114"/>
        <v>2020.48</v>
      </c>
      <c r="M412" s="12">
        <f t="shared" si="115"/>
        <v>4998.3999999999996</v>
      </c>
      <c r="N412" s="12">
        <f t="shared" si="116"/>
        <v>809.6</v>
      </c>
      <c r="O412" s="12">
        <f t="shared" si="117"/>
        <v>2140.16</v>
      </c>
      <c r="P412" s="12">
        <f t="shared" si="118"/>
        <v>4991.3600000000006</v>
      </c>
      <c r="Q412" s="12"/>
      <c r="R412" s="12">
        <f t="shared" si="119"/>
        <v>14960</v>
      </c>
      <c r="S412" s="12">
        <v>0</v>
      </c>
      <c r="T412" s="12">
        <f t="shared" si="120"/>
        <v>9604.39</v>
      </c>
      <c r="U412" s="12">
        <f t="shared" si="121"/>
        <v>10799.36</v>
      </c>
      <c r="V412" s="12">
        <f t="shared" si="122"/>
        <v>60795.61</v>
      </c>
      <c r="W412" s="58"/>
    </row>
    <row r="413" spans="1:23" s="6" customFormat="1" ht="12" customHeight="1" x14ac:dyDescent="0.2">
      <c r="A413" s="15">
        <f t="shared" si="123"/>
        <v>391</v>
      </c>
      <c r="B413" s="14" t="s">
        <v>5</v>
      </c>
      <c r="C413" s="13" t="s">
        <v>77</v>
      </c>
      <c r="D413" s="13" t="s">
        <v>4</v>
      </c>
      <c r="E413" s="13" t="s">
        <v>3</v>
      </c>
      <c r="F413" s="13" t="s">
        <v>2</v>
      </c>
      <c r="G413" s="52">
        <v>45536</v>
      </c>
      <c r="H413" s="52">
        <v>45657</v>
      </c>
      <c r="I413" s="12">
        <v>66000</v>
      </c>
      <c r="J413" s="12">
        <v>4615.76</v>
      </c>
      <c r="K413" s="12">
        <v>0</v>
      </c>
      <c r="L413" s="12">
        <f t="shared" si="114"/>
        <v>1894.2</v>
      </c>
      <c r="M413" s="12">
        <f t="shared" si="115"/>
        <v>4686</v>
      </c>
      <c r="N413" s="12">
        <f t="shared" si="116"/>
        <v>759</v>
      </c>
      <c r="O413" s="12">
        <f t="shared" si="117"/>
        <v>2006.4</v>
      </c>
      <c r="P413" s="12">
        <f t="shared" si="118"/>
        <v>4679.4000000000005</v>
      </c>
      <c r="Q413" s="12"/>
      <c r="R413" s="12">
        <f t="shared" si="119"/>
        <v>14025</v>
      </c>
      <c r="S413" s="12">
        <v>0</v>
      </c>
      <c r="T413" s="12">
        <f t="shared" si="120"/>
        <v>8516.36</v>
      </c>
      <c r="U413" s="12">
        <f t="shared" si="121"/>
        <v>10124.400000000001</v>
      </c>
      <c r="V413" s="12">
        <f t="shared" si="122"/>
        <v>57483.64</v>
      </c>
      <c r="W413" s="58"/>
    </row>
    <row r="414" spans="1:23" s="6" customFormat="1" ht="12" customHeight="1" x14ac:dyDescent="0.2">
      <c r="A414" s="15">
        <f t="shared" si="123"/>
        <v>392</v>
      </c>
      <c r="B414" s="14" t="s">
        <v>5</v>
      </c>
      <c r="C414" s="13" t="s">
        <v>76</v>
      </c>
      <c r="D414" s="13" t="s">
        <v>4</v>
      </c>
      <c r="E414" s="13" t="s">
        <v>3</v>
      </c>
      <c r="F414" s="13" t="s">
        <v>6</v>
      </c>
      <c r="G414" s="52">
        <v>45536</v>
      </c>
      <c r="H414" s="52">
        <v>45657</v>
      </c>
      <c r="I414" s="12">
        <v>39000</v>
      </c>
      <c r="J414" s="12">
        <v>44.2</v>
      </c>
      <c r="K414" s="12">
        <v>0</v>
      </c>
      <c r="L414" s="12">
        <f t="shared" si="114"/>
        <v>1119.3</v>
      </c>
      <c r="M414" s="12">
        <f t="shared" si="115"/>
        <v>2768.9999999999995</v>
      </c>
      <c r="N414" s="12">
        <f t="shared" si="116"/>
        <v>448.5</v>
      </c>
      <c r="O414" s="12">
        <f t="shared" si="117"/>
        <v>1185.5999999999999</v>
      </c>
      <c r="P414" s="12">
        <f t="shared" si="118"/>
        <v>2765.1000000000004</v>
      </c>
      <c r="Q414" s="12">
        <v>1715.46</v>
      </c>
      <c r="R414" s="12">
        <f t="shared" si="119"/>
        <v>8287.5</v>
      </c>
      <c r="S414" s="12">
        <v>0</v>
      </c>
      <c r="T414" s="12">
        <f t="shared" si="120"/>
        <v>4064.5599999999995</v>
      </c>
      <c r="U414" s="12">
        <f t="shared" si="121"/>
        <v>5982.6</v>
      </c>
      <c r="V414" s="12">
        <f t="shared" si="122"/>
        <v>34935.440000000002</v>
      </c>
      <c r="W414" s="58"/>
    </row>
    <row r="415" spans="1:23" s="6" customFormat="1" ht="12" customHeight="1" x14ac:dyDescent="0.2">
      <c r="A415" s="15">
        <f t="shared" si="123"/>
        <v>393</v>
      </c>
      <c r="B415" s="14" t="s">
        <v>5</v>
      </c>
      <c r="C415" s="13" t="s">
        <v>75</v>
      </c>
      <c r="D415" s="13" t="s">
        <v>4</v>
      </c>
      <c r="E415" s="13" t="s">
        <v>3</v>
      </c>
      <c r="F415" s="13" t="s">
        <v>2</v>
      </c>
      <c r="G415" s="52">
        <v>45536</v>
      </c>
      <c r="H415" s="52">
        <v>45657</v>
      </c>
      <c r="I415" s="12">
        <v>45000</v>
      </c>
      <c r="J415" s="12">
        <v>0</v>
      </c>
      <c r="K415" s="12">
        <v>0</v>
      </c>
      <c r="L415" s="12">
        <f t="shared" si="114"/>
        <v>1291.5</v>
      </c>
      <c r="M415" s="12">
        <f t="shared" si="115"/>
        <v>3194.9999999999995</v>
      </c>
      <c r="N415" s="12">
        <f t="shared" si="116"/>
        <v>517.5</v>
      </c>
      <c r="O415" s="12">
        <f t="shared" si="117"/>
        <v>1368</v>
      </c>
      <c r="P415" s="12">
        <f t="shared" si="118"/>
        <v>3190.5</v>
      </c>
      <c r="Q415" s="12"/>
      <c r="R415" s="12">
        <f t="shared" si="119"/>
        <v>9562.5</v>
      </c>
      <c r="S415" s="12">
        <v>0</v>
      </c>
      <c r="T415" s="12">
        <f t="shared" si="120"/>
        <v>2659.5</v>
      </c>
      <c r="U415" s="12">
        <f t="shared" si="121"/>
        <v>6903</v>
      </c>
      <c r="V415" s="12">
        <f t="shared" si="122"/>
        <v>42340.5</v>
      </c>
      <c r="W415" s="58"/>
    </row>
    <row r="416" spans="1:23" s="6" customFormat="1" ht="12" customHeight="1" x14ac:dyDescent="0.2">
      <c r="A416" s="15">
        <f t="shared" si="123"/>
        <v>394</v>
      </c>
      <c r="B416" s="14" t="s">
        <v>63</v>
      </c>
      <c r="C416" s="13" t="s">
        <v>99</v>
      </c>
      <c r="D416" s="13" t="s">
        <v>430</v>
      </c>
      <c r="E416" s="13" t="s">
        <v>3</v>
      </c>
      <c r="F416" s="13" t="s">
        <v>2</v>
      </c>
      <c r="G416" s="52">
        <v>45597</v>
      </c>
      <c r="H416" s="52">
        <v>45777</v>
      </c>
      <c r="I416" s="12">
        <v>160000</v>
      </c>
      <c r="J416" s="12">
        <v>25790</v>
      </c>
      <c r="K416" s="12">
        <v>0</v>
      </c>
      <c r="L416" s="12">
        <f t="shared" ref="L416:L438" si="124">I416*2.87%</f>
        <v>4592</v>
      </c>
      <c r="M416" s="12">
        <f t="shared" ref="M416:M438" si="125">I416*7.1%</f>
        <v>11359.999999999998</v>
      </c>
      <c r="N416" s="12">
        <f t="shared" ref="N416:N438" si="126">I416*1.15%</f>
        <v>1840</v>
      </c>
      <c r="O416" s="12">
        <f t="shared" ref="O416:O438" si="127">I416*3.04%</f>
        <v>4864</v>
      </c>
      <c r="P416" s="12">
        <f t="shared" ref="P416:P438" si="128">I416*7.09%</f>
        <v>11344</v>
      </c>
      <c r="Q416" s="12">
        <v>1715.46</v>
      </c>
      <c r="R416" s="12">
        <f t="shared" ref="R416:R438" si="129">L416+M416+N416+O416+P416</f>
        <v>34000</v>
      </c>
      <c r="S416" s="12">
        <v>0</v>
      </c>
      <c r="T416" s="12">
        <f t="shared" ref="T416:T447" si="130">+L416+O416+Q416+S416+J416+K416</f>
        <v>36961.46</v>
      </c>
      <c r="U416" s="12">
        <f t="shared" ref="U416:U438" si="131">+P416+N416+M416</f>
        <v>24544</v>
      </c>
      <c r="V416" s="12">
        <f t="shared" ref="V416:V438" si="132">+I416-T416</f>
        <v>123038.54000000001</v>
      </c>
      <c r="W416" s="58"/>
    </row>
    <row r="417" spans="1:23" s="6" customFormat="1" x14ac:dyDescent="0.2">
      <c r="A417" s="15">
        <f t="shared" si="123"/>
        <v>395</v>
      </c>
      <c r="B417" s="14" t="s">
        <v>5</v>
      </c>
      <c r="C417" s="13" t="s">
        <v>74</v>
      </c>
      <c r="D417" s="13" t="s">
        <v>4</v>
      </c>
      <c r="E417" s="13" t="s">
        <v>3</v>
      </c>
      <c r="F417" s="13" t="s">
        <v>6</v>
      </c>
      <c r="G417" s="52">
        <v>45536</v>
      </c>
      <c r="H417" s="52">
        <v>45657</v>
      </c>
      <c r="I417" s="12">
        <v>52800</v>
      </c>
      <c r="J417" s="12">
        <v>2249.1799999999998</v>
      </c>
      <c r="K417" s="12">
        <v>0</v>
      </c>
      <c r="L417" s="12">
        <f t="shared" si="124"/>
        <v>1515.36</v>
      </c>
      <c r="M417" s="12">
        <f t="shared" si="125"/>
        <v>3748.7999999999997</v>
      </c>
      <c r="N417" s="12">
        <f t="shared" si="126"/>
        <v>607.20000000000005</v>
      </c>
      <c r="O417" s="12">
        <f t="shared" si="127"/>
        <v>1605.12</v>
      </c>
      <c r="P417" s="12">
        <f t="shared" si="128"/>
        <v>3743.5200000000004</v>
      </c>
      <c r="Q417" s="12"/>
      <c r="R417" s="12">
        <f t="shared" si="129"/>
        <v>11220</v>
      </c>
      <c r="S417" s="12">
        <v>0</v>
      </c>
      <c r="T417" s="12">
        <f t="shared" si="130"/>
        <v>5369.66</v>
      </c>
      <c r="U417" s="12">
        <f t="shared" si="131"/>
        <v>8099.52</v>
      </c>
      <c r="V417" s="12">
        <f t="shared" si="132"/>
        <v>47430.34</v>
      </c>
      <c r="W417" s="58"/>
    </row>
    <row r="418" spans="1:23" s="6" customFormat="1" x14ac:dyDescent="0.2">
      <c r="A418" s="15">
        <f t="shared" si="123"/>
        <v>396</v>
      </c>
      <c r="B418" s="14" t="s">
        <v>5</v>
      </c>
      <c r="C418" s="13" t="s">
        <v>73</v>
      </c>
      <c r="D418" s="13" t="s">
        <v>4</v>
      </c>
      <c r="E418" s="13" t="s">
        <v>3</v>
      </c>
      <c r="F418" s="13" t="s">
        <v>6</v>
      </c>
      <c r="G418" s="52">
        <v>45536</v>
      </c>
      <c r="H418" s="52">
        <v>45657</v>
      </c>
      <c r="I418" s="12">
        <v>61600</v>
      </c>
      <c r="J418" s="12">
        <v>3787.76</v>
      </c>
      <c r="K418" s="12">
        <v>0</v>
      </c>
      <c r="L418" s="12">
        <f t="shared" si="124"/>
        <v>1767.92</v>
      </c>
      <c r="M418" s="12">
        <f t="shared" si="125"/>
        <v>4373.5999999999995</v>
      </c>
      <c r="N418" s="12">
        <f t="shared" si="126"/>
        <v>708.4</v>
      </c>
      <c r="O418" s="12">
        <f t="shared" si="127"/>
        <v>1872.64</v>
      </c>
      <c r="P418" s="12">
        <f t="shared" si="128"/>
        <v>4367.4400000000005</v>
      </c>
      <c r="Q418" s="12"/>
      <c r="R418" s="12">
        <f t="shared" si="129"/>
        <v>13090</v>
      </c>
      <c r="S418" s="12">
        <v>0</v>
      </c>
      <c r="T418" s="12">
        <f t="shared" si="130"/>
        <v>7428.3200000000006</v>
      </c>
      <c r="U418" s="12">
        <f t="shared" si="131"/>
        <v>9449.4399999999987</v>
      </c>
      <c r="V418" s="12">
        <f t="shared" si="132"/>
        <v>54171.68</v>
      </c>
      <c r="W418" s="58"/>
    </row>
    <row r="419" spans="1:23" s="6" customFormat="1" x14ac:dyDescent="0.2">
      <c r="A419" s="15">
        <f t="shared" si="123"/>
        <v>397</v>
      </c>
      <c r="B419" s="14" t="s">
        <v>5</v>
      </c>
      <c r="C419" s="13" t="s">
        <v>72</v>
      </c>
      <c r="D419" s="13" t="s">
        <v>4</v>
      </c>
      <c r="E419" s="13" t="s">
        <v>3</v>
      </c>
      <c r="F419" s="13" t="s">
        <v>6</v>
      </c>
      <c r="G419" s="52">
        <v>45536</v>
      </c>
      <c r="H419" s="52">
        <v>45657</v>
      </c>
      <c r="I419" s="12">
        <v>120000</v>
      </c>
      <c r="J419" s="12">
        <v>16381</v>
      </c>
      <c r="K419" s="12">
        <v>0</v>
      </c>
      <c r="L419" s="12">
        <f t="shared" si="124"/>
        <v>3444</v>
      </c>
      <c r="M419" s="12">
        <f t="shared" si="125"/>
        <v>8520</v>
      </c>
      <c r="N419" s="12">
        <f t="shared" si="126"/>
        <v>1380</v>
      </c>
      <c r="O419" s="12">
        <f t="shared" si="127"/>
        <v>3648</v>
      </c>
      <c r="P419" s="12">
        <f t="shared" si="128"/>
        <v>8508</v>
      </c>
      <c r="Q419" s="12">
        <v>1715.46</v>
      </c>
      <c r="R419" s="12">
        <f t="shared" si="129"/>
        <v>25500</v>
      </c>
      <c r="S419" s="12">
        <v>0</v>
      </c>
      <c r="T419" s="12">
        <f t="shared" si="130"/>
        <v>25188.46</v>
      </c>
      <c r="U419" s="12">
        <f t="shared" si="131"/>
        <v>18408</v>
      </c>
      <c r="V419" s="12">
        <f t="shared" si="132"/>
        <v>94811.540000000008</v>
      </c>
      <c r="W419" s="58"/>
    </row>
    <row r="420" spans="1:23" s="6" customFormat="1" x14ac:dyDescent="0.2">
      <c r="A420" s="15">
        <f t="shared" si="123"/>
        <v>398</v>
      </c>
      <c r="B420" s="14" t="s">
        <v>5</v>
      </c>
      <c r="C420" s="13" t="s">
        <v>71</v>
      </c>
      <c r="D420" s="13" t="s">
        <v>4</v>
      </c>
      <c r="E420" s="13" t="s">
        <v>3</v>
      </c>
      <c r="F420" s="13" t="s">
        <v>6</v>
      </c>
      <c r="G420" s="52">
        <v>45536</v>
      </c>
      <c r="H420" s="52">
        <v>45657</v>
      </c>
      <c r="I420" s="12">
        <v>85600</v>
      </c>
      <c r="J420" s="12">
        <v>7860.4</v>
      </c>
      <c r="K420" s="12">
        <v>0</v>
      </c>
      <c r="L420" s="12">
        <f t="shared" si="124"/>
        <v>2456.7199999999998</v>
      </c>
      <c r="M420" s="12">
        <f t="shared" si="125"/>
        <v>6077.5999999999995</v>
      </c>
      <c r="N420" s="12">
        <f t="shared" si="126"/>
        <v>984.4</v>
      </c>
      <c r="O420" s="12">
        <f t="shared" si="127"/>
        <v>2602.2399999999998</v>
      </c>
      <c r="P420" s="12">
        <f t="shared" si="128"/>
        <v>6069.04</v>
      </c>
      <c r="Q420" s="12">
        <f>1715.46*2</f>
        <v>3430.92</v>
      </c>
      <c r="R420" s="12">
        <f t="shared" si="129"/>
        <v>18190</v>
      </c>
      <c r="S420" s="12">
        <v>0</v>
      </c>
      <c r="T420" s="12">
        <f t="shared" si="130"/>
        <v>16350.279999999999</v>
      </c>
      <c r="U420" s="12">
        <f t="shared" si="131"/>
        <v>13131.039999999999</v>
      </c>
      <c r="V420" s="12">
        <f t="shared" si="132"/>
        <v>69249.72</v>
      </c>
      <c r="W420" s="58"/>
    </row>
    <row r="421" spans="1:23" s="6" customFormat="1" x14ac:dyDescent="0.2">
      <c r="A421" s="15">
        <f t="shared" si="123"/>
        <v>399</v>
      </c>
      <c r="B421" s="14" t="s">
        <v>5</v>
      </c>
      <c r="C421" s="13" t="s">
        <v>70</v>
      </c>
      <c r="D421" s="13" t="s">
        <v>4</v>
      </c>
      <c r="E421" s="13" t="s">
        <v>3</v>
      </c>
      <c r="F421" s="13" t="s">
        <v>6</v>
      </c>
      <c r="G421" s="52">
        <v>45536</v>
      </c>
      <c r="H421" s="52">
        <v>45657</v>
      </c>
      <c r="I421" s="12">
        <v>60000</v>
      </c>
      <c r="J421" s="12">
        <v>3486.68</v>
      </c>
      <c r="K421" s="12">
        <v>0</v>
      </c>
      <c r="L421" s="12">
        <f t="shared" si="124"/>
        <v>1722</v>
      </c>
      <c r="M421" s="12">
        <f t="shared" si="125"/>
        <v>4260</v>
      </c>
      <c r="N421" s="12">
        <f t="shared" si="126"/>
        <v>690</v>
      </c>
      <c r="O421" s="12">
        <f t="shared" si="127"/>
        <v>1824</v>
      </c>
      <c r="P421" s="12">
        <f t="shared" si="128"/>
        <v>4254</v>
      </c>
      <c r="Q421" s="12"/>
      <c r="R421" s="12">
        <f t="shared" si="129"/>
        <v>12750</v>
      </c>
      <c r="S421" s="12">
        <v>0</v>
      </c>
      <c r="T421" s="12">
        <f t="shared" si="130"/>
        <v>7032.68</v>
      </c>
      <c r="U421" s="12">
        <f t="shared" si="131"/>
        <v>9204</v>
      </c>
      <c r="V421" s="12">
        <f t="shared" si="132"/>
        <v>52967.32</v>
      </c>
      <c r="W421" s="58"/>
    </row>
    <row r="422" spans="1:23" s="6" customFormat="1" ht="15" customHeight="1" x14ac:dyDescent="0.2">
      <c r="A422" s="15">
        <f t="shared" si="123"/>
        <v>400</v>
      </c>
      <c r="B422" s="14" t="s">
        <v>5</v>
      </c>
      <c r="C422" s="13" t="s">
        <v>552</v>
      </c>
      <c r="D422" s="13" t="s">
        <v>4</v>
      </c>
      <c r="E422" s="13" t="s">
        <v>3</v>
      </c>
      <c r="F422" s="13" t="s">
        <v>2</v>
      </c>
      <c r="G422" s="52">
        <v>45536</v>
      </c>
      <c r="H422" s="52">
        <v>45657</v>
      </c>
      <c r="I422" s="12">
        <v>18000</v>
      </c>
      <c r="J422" s="12">
        <v>0</v>
      </c>
      <c r="K422" s="12"/>
      <c r="L422" s="12">
        <f t="shared" si="124"/>
        <v>516.6</v>
      </c>
      <c r="M422" s="12">
        <f t="shared" si="125"/>
        <v>1277.9999999999998</v>
      </c>
      <c r="N422" s="12">
        <f t="shared" si="126"/>
        <v>207</v>
      </c>
      <c r="O422" s="12">
        <f t="shared" si="127"/>
        <v>547.20000000000005</v>
      </c>
      <c r="P422" s="12">
        <f t="shared" si="128"/>
        <v>1276.2</v>
      </c>
      <c r="Q422" s="12"/>
      <c r="R422" s="12">
        <f t="shared" si="129"/>
        <v>3825</v>
      </c>
      <c r="S422" s="12"/>
      <c r="T422" s="12">
        <f t="shared" si="130"/>
        <v>1063.8000000000002</v>
      </c>
      <c r="U422" s="12">
        <f t="shared" si="131"/>
        <v>2761.2</v>
      </c>
      <c r="V422" s="12">
        <f t="shared" si="132"/>
        <v>16936.2</v>
      </c>
      <c r="W422" s="58"/>
    </row>
    <row r="423" spans="1:23" s="6" customFormat="1" x14ac:dyDescent="0.2">
      <c r="A423" s="15">
        <f t="shared" si="123"/>
        <v>401</v>
      </c>
      <c r="B423" s="14" t="s">
        <v>5</v>
      </c>
      <c r="C423" s="13" t="s">
        <v>553</v>
      </c>
      <c r="D423" s="13" t="s">
        <v>4</v>
      </c>
      <c r="E423" s="13" t="s">
        <v>3</v>
      </c>
      <c r="F423" s="13" t="s">
        <v>2</v>
      </c>
      <c r="G423" s="52">
        <v>45536</v>
      </c>
      <c r="H423" s="52">
        <v>45657</v>
      </c>
      <c r="I423" s="12">
        <v>39000</v>
      </c>
      <c r="J423" s="12">
        <v>0</v>
      </c>
      <c r="K423" s="12"/>
      <c r="L423" s="12">
        <f t="shared" si="124"/>
        <v>1119.3</v>
      </c>
      <c r="M423" s="12">
        <f t="shared" si="125"/>
        <v>2768.9999999999995</v>
      </c>
      <c r="N423" s="12">
        <f t="shared" si="126"/>
        <v>448.5</v>
      </c>
      <c r="O423" s="12">
        <f t="shared" si="127"/>
        <v>1185.5999999999999</v>
      </c>
      <c r="P423" s="12">
        <f t="shared" si="128"/>
        <v>2765.1000000000004</v>
      </c>
      <c r="Q423" s="12"/>
      <c r="R423" s="12">
        <f t="shared" si="129"/>
        <v>8287.5</v>
      </c>
      <c r="S423" s="12"/>
      <c r="T423" s="12">
        <f t="shared" si="130"/>
        <v>2304.8999999999996</v>
      </c>
      <c r="U423" s="12">
        <f t="shared" si="131"/>
        <v>5982.6</v>
      </c>
      <c r="V423" s="12">
        <f t="shared" si="132"/>
        <v>36695.1</v>
      </c>
      <c r="W423" s="58"/>
    </row>
    <row r="424" spans="1:23" s="6" customFormat="1" x14ac:dyDescent="0.2">
      <c r="A424" s="15">
        <f t="shared" si="123"/>
        <v>402</v>
      </c>
      <c r="B424" s="14" t="s">
        <v>5</v>
      </c>
      <c r="C424" s="13" t="s">
        <v>566</v>
      </c>
      <c r="D424" s="13" t="s">
        <v>4</v>
      </c>
      <c r="E424" s="13" t="s">
        <v>3</v>
      </c>
      <c r="F424" s="13" t="s">
        <v>6</v>
      </c>
      <c r="G424" s="52">
        <v>45536</v>
      </c>
      <c r="H424" s="52">
        <v>45657</v>
      </c>
      <c r="I424" s="12">
        <v>9000</v>
      </c>
      <c r="J424" s="12">
        <v>0</v>
      </c>
      <c r="K424" s="12"/>
      <c r="L424" s="12">
        <f t="shared" si="124"/>
        <v>258.3</v>
      </c>
      <c r="M424" s="12">
        <f t="shared" si="125"/>
        <v>638.99999999999989</v>
      </c>
      <c r="N424" s="12">
        <f t="shared" si="126"/>
        <v>103.5</v>
      </c>
      <c r="O424" s="12">
        <f t="shared" si="127"/>
        <v>273.60000000000002</v>
      </c>
      <c r="P424" s="12">
        <f t="shared" si="128"/>
        <v>638.1</v>
      </c>
      <c r="Q424" s="12"/>
      <c r="R424" s="12">
        <f t="shared" si="129"/>
        <v>1912.5</v>
      </c>
      <c r="S424" s="12"/>
      <c r="T424" s="12">
        <f t="shared" si="130"/>
        <v>531.90000000000009</v>
      </c>
      <c r="U424" s="12">
        <f t="shared" si="131"/>
        <v>1380.6</v>
      </c>
      <c r="V424" s="12">
        <f t="shared" si="132"/>
        <v>8468.1</v>
      </c>
      <c r="W424" s="58"/>
    </row>
    <row r="425" spans="1:23" s="6" customFormat="1" x14ac:dyDescent="0.2">
      <c r="A425" s="15">
        <f t="shared" si="123"/>
        <v>403</v>
      </c>
      <c r="B425" s="14" t="s">
        <v>5</v>
      </c>
      <c r="C425" s="13" t="s">
        <v>567</v>
      </c>
      <c r="D425" s="13" t="s">
        <v>4</v>
      </c>
      <c r="E425" s="13" t="s">
        <v>3</v>
      </c>
      <c r="F425" s="13" t="s">
        <v>6</v>
      </c>
      <c r="G425" s="52">
        <v>45536</v>
      </c>
      <c r="H425" s="52">
        <v>45657</v>
      </c>
      <c r="I425" s="12">
        <v>51000</v>
      </c>
      <c r="J425" s="12">
        <v>1995.14</v>
      </c>
      <c r="K425" s="12"/>
      <c r="L425" s="12">
        <f t="shared" si="124"/>
        <v>1463.7</v>
      </c>
      <c r="M425" s="12">
        <f t="shared" si="125"/>
        <v>3620.9999999999995</v>
      </c>
      <c r="N425" s="12">
        <f t="shared" si="126"/>
        <v>586.5</v>
      </c>
      <c r="O425" s="12">
        <f t="shared" si="127"/>
        <v>1550.4</v>
      </c>
      <c r="P425" s="12">
        <f t="shared" si="128"/>
        <v>3615.9</v>
      </c>
      <c r="Q425" s="12"/>
      <c r="R425" s="12">
        <f t="shared" si="129"/>
        <v>10837.5</v>
      </c>
      <c r="S425" s="12"/>
      <c r="T425" s="12">
        <f t="shared" si="130"/>
        <v>5009.2400000000007</v>
      </c>
      <c r="U425" s="12">
        <f t="shared" si="131"/>
        <v>7823.4</v>
      </c>
      <c r="V425" s="12">
        <f t="shared" si="132"/>
        <v>45990.76</v>
      </c>
      <c r="W425" s="58"/>
    </row>
    <row r="426" spans="1:23" s="6" customFormat="1" x14ac:dyDescent="0.2">
      <c r="A426" s="15">
        <f t="shared" si="123"/>
        <v>404</v>
      </c>
      <c r="B426" s="14" t="s">
        <v>5</v>
      </c>
      <c r="C426" s="13" t="s">
        <v>569</v>
      </c>
      <c r="D426" s="13" t="s">
        <v>4</v>
      </c>
      <c r="E426" s="13" t="s">
        <v>3</v>
      </c>
      <c r="F426" s="13" t="s">
        <v>6</v>
      </c>
      <c r="G426" s="52">
        <v>45536</v>
      </c>
      <c r="H426" s="52">
        <v>45657</v>
      </c>
      <c r="I426" s="12">
        <v>12000</v>
      </c>
      <c r="J426" s="12">
        <v>0</v>
      </c>
      <c r="K426" s="12"/>
      <c r="L426" s="12">
        <f t="shared" si="124"/>
        <v>344.4</v>
      </c>
      <c r="M426" s="12">
        <f t="shared" si="125"/>
        <v>851.99999999999989</v>
      </c>
      <c r="N426" s="12">
        <f t="shared" si="126"/>
        <v>138</v>
      </c>
      <c r="O426" s="12">
        <f t="shared" si="127"/>
        <v>364.8</v>
      </c>
      <c r="P426" s="12">
        <f t="shared" si="128"/>
        <v>850.80000000000007</v>
      </c>
      <c r="Q426" s="12"/>
      <c r="R426" s="12">
        <f t="shared" si="129"/>
        <v>2550</v>
      </c>
      <c r="S426" s="12"/>
      <c r="T426" s="12">
        <f t="shared" si="130"/>
        <v>709.2</v>
      </c>
      <c r="U426" s="12">
        <f t="shared" si="131"/>
        <v>1840.8</v>
      </c>
      <c r="V426" s="12">
        <f t="shared" si="132"/>
        <v>11290.8</v>
      </c>
      <c r="W426" s="58"/>
    </row>
    <row r="427" spans="1:23" s="6" customFormat="1" ht="15" customHeight="1" x14ac:dyDescent="0.2">
      <c r="A427" s="15">
        <f t="shared" si="123"/>
        <v>405</v>
      </c>
      <c r="B427" s="14" t="s">
        <v>5</v>
      </c>
      <c r="C427" s="13" t="s">
        <v>613</v>
      </c>
      <c r="D427" s="13" t="s">
        <v>4</v>
      </c>
      <c r="E427" s="13" t="s">
        <v>3</v>
      </c>
      <c r="F427" s="13" t="s">
        <v>6</v>
      </c>
      <c r="G427" s="52">
        <v>45536</v>
      </c>
      <c r="H427" s="52">
        <v>45657</v>
      </c>
      <c r="I427" s="12">
        <v>12000</v>
      </c>
      <c r="J427" s="12"/>
      <c r="K427" s="12"/>
      <c r="L427" s="12">
        <f t="shared" si="124"/>
        <v>344.4</v>
      </c>
      <c r="M427" s="12">
        <f t="shared" si="125"/>
        <v>851.99999999999989</v>
      </c>
      <c r="N427" s="12">
        <f t="shared" si="126"/>
        <v>138</v>
      </c>
      <c r="O427" s="12">
        <f t="shared" si="127"/>
        <v>364.8</v>
      </c>
      <c r="P427" s="12">
        <f t="shared" si="128"/>
        <v>850.80000000000007</v>
      </c>
      <c r="Q427" s="12"/>
      <c r="R427" s="12">
        <f t="shared" si="129"/>
        <v>2550</v>
      </c>
      <c r="S427" s="12"/>
      <c r="T427" s="12">
        <f t="shared" si="130"/>
        <v>709.2</v>
      </c>
      <c r="U427" s="12">
        <f t="shared" si="131"/>
        <v>1840.8</v>
      </c>
      <c r="V427" s="12">
        <f t="shared" si="132"/>
        <v>11290.8</v>
      </c>
      <c r="W427" s="58"/>
    </row>
    <row r="428" spans="1:23" s="6" customFormat="1" ht="12" customHeight="1" x14ac:dyDescent="0.2">
      <c r="A428" s="15">
        <f t="shared" si="123"/>
        <v>406</v>
      </c>
      <c r="B428" s="14" t="s">
        <v>5</v>
      </c>
      <c r="C428" s="13" t="s">
        <v>617</v>
      </c>
      <c r="D428" s="13" t="s">
        <v>4</v>
      </c>
      <c r="E428" s="13" t="s">
        <v>3</v>
      </c>
      <c r="F428" s="13" t="s">
        <v>6</v>
      </c>
      <c r="G428" s="52">
        <v>45536</v>
      </c>
      <c r="H428" s="52">
        <v>45657</v>
      </c>
      <c r="I428" s="12">
        <v>13200</v>
      </c>
      <c r="J428" s="12"/>
      <c r="K428" s="12"/>
      <c r="L428" s="12">
        <f t="shared" si="124"/>
        <v>378.84</v>
      </c>
      <c r="M428" s="12">
        <f t="shared" si="125"/>
        <v>937.19999999999993</v>
      </c>
      <c r="N428" s="12">
        <f t="shared" si="126"/>
        <v>151.80000000000001</v>
      </c>
      <c r="O428" s="12">
        <f t="shared" si="127"/>
        <v>401.28</v>
      </c>
      <c r="P428" s="12">
        <f t="shared" si="128"/>
        <v>935.88000000000011</v>
      </c>
      <c r="Q428" s="12"/>
      <c r="R428" s="12">
        <f t="shared" si="129"/>
        <v>2805</v>
      </c>
      <c r="S428" s="12"/>
      <c r="T428" s="12">
        <f t="shared" si="130"/>
        <v>780.11999999999989</v>
      </c>
      <c r="U428" s="12">
        <f t="shared" si="131"/>
        <v>2024.88</v>
      </c>
      <c r="V428" s="12">
        <f t="shared" si="132"/>
        <v>12419.880000000001</v>
      </c>
      <c r="W428" s="58"/>
    </row>
    <row r="429" spans="1:23" s="6" customFormat="1" ht="12" customHeight="1" x14ac:dyDescent="0.2">
      <c r="A429" s="15">
        <f t="shared" si="123"/>
        <v>407</v>
      </c>
      <c r="B429" s="14" t="s">
        <v>5</v>
      </c>
      <c r="C429" s="13" t="s">
        <v>624</v>
      </c>
      <c r="D429" s="13" t="s">
        <v>4</v>
      </c>
      <c r="E429" s="13" t="s">
        <v>3</v>
      </c>
      <c r="F429" s="13" t="s">
        <v>6</v>
      </c>
      <c r="G429" s="52">
        <v>45536</v>
      </c>
      <c r="H429" s="52">
        <v>45657</v>
      </c>
      <c r="I429" s="12">
        <v>12000</v>
      </c>
      <c r="J429" s="12"/>
      <c r="K429" s="12"/>
      <c r="L429" s="12">
        <f t="shared" si="124"/>
        <v>344.4</v>
      </c>
      <c r="M429" s="12">
        <f t="shared" si="125"/>
        <v>851.99999999999989</v>
      </c>
      <c r="N429" s="12">
        <f t="shared" si="126"/>
        <v>138</v>
      </c>
      <c r="O429" s="12">
        <f t="shared" si="127"/>
        <v>364.8</v>
      </c>
      <c r="P429" s="12">
        <f t="shared" si="128"/>
        <v>850.80000000000007</v>
      </c>
      <c r="Q429" s="12"/>
      <c r="R429" s="12">
        <f t="shared" si="129"/>
        <v>2550</v>
      </c>
      <c r="S429" s="12"/>
      <c r="T429" s="12">
        <f t="shared" si="130"/>
        <v>709.2</v>
      </c>
      <c r="U429" s="12">
        <f t="shared" si="131"/>
        <v>1840.8</v>
      </c>
      <c r="V429" s="12">
        <f t="shared" si="132"/>
        <v>11290.8</v>
      </c>
      <c r="W429" s="58"/>
    </row>
    <row r="430" spans="1:23" s="6" customFormat="1" ht="12" customHeight="1" x14ac:dyDescent="0.2">
      <c r="A430" s="15">
        <f t="shared" si="123"/>
        <v>408</v>
      </c>
      <c r="B430" s="14" t="s">
        <v>5</v>
      </c>
      <c r="C430" s="13" t="s">
        <v>636</v>
      </c>
      <c r="D430" s="13" t="s">
        <v>4</v>
      </c>
      <c r="E430" s="13" t="s">
        <v>3</v>
      </c>
      <c r="F430" s="13" t="s">
        <v>2</v>
      </c>
      <c r="G430" s="52">
        <v>45536</v>
      </c>
      <c r="H430" s="52">
        <v>45657</v>
      </c>
      <c r="I430" s="12">
        <v>13200</v>
      </c>
      <c r="J430" s="12"/>
      <c r="K430" s="12"/>
      <c r="L430" s="12">
        <f t="shared" si="124"/>
        <v>378.84</v>
      </c>
      <c r="M430" s="12">
        <f t="shared" si="125"/>
        <v>937.19999999999993</v>
      </c>
      <c r="N430" s="12">
        <f t="shared" si="126"/>
        <v>151.80000000000001</v>
      </c>
      <c r="O430" s="12">
        <f t="shared" si="127"/>
        <v>401.28</v>
      </c>
      <c r="P430" s="12">
        <f t="shared" si="128"/>
        <v>935.88000000000011</v>
      </c>
      <c r="Q430" s="12"/>
      <c r="R430" s="12">
        <f t="shared" si="129"/>
        <v>2805</v>
      </c>
      <c r="S430" s="12"/>
      <c r="T430" s="12">
        <f t="shared" si="130"/>
        <v>780.11999999999989</v>
      </c>
      <c r="U430" s="12">
        <f t="shared" si="131"/>
        <v>2024.88</v>
      </c>
      <c r="V430" s="12">
        <f t="shared" si="132"/>
        <v>12419.880000000001</v>
      </c>
      <c r="W430" s="58"/>
    </row>
    <row r="431" spans="1:23" s="6" customFormat="1" ht="12" customHeight="1" x14ac:dyDescent="0.2">
      <c r="A431" s="15">
        <f t="shared" si="123"/>
        <v>409</v>
      </c>
      <c r="B431" s="14" t="s">
        <v>5</v>
      </c>
      <c r="C431" s="13" t="s">
        <v>633</v>
      </c>
      <c r="D431" s="13" t="s">
        <v>4</v>
      </c>
      <c r="E431" s="13" t="s">
        <v>3</v>
      </c>
      <c r="F431" s="13" t="s">
        <v>2</v>
      </c>
      <c r="G431" s="52">
        <v>45536</v>
      </c>
      <c r="H431" s="52">
        <v>45657</v>
      </c>
      <c r="I431" s="12">
        <v>13200</v>
      </c>
      <c r="J431" s="12"/>
      <c r="K431" s="12"/>
      <c r="L431" s="12">
        <f t="shared" si="124"/>
        <v>378.84</v>
      </c>
      <c r="M431" s="12">
        <f t="shared" si="125"/>
        <v>937.19999999999993</v>
      </c>
      <c r="N431" s="12">
        <f t="shared" si="126"/>
        <v>151.80000000000001</v>
      </c>
      <c r="O431" s="12">
        <f t="shared" si="127"/>
        <v>401.28</v>
      </c>
      <c r="P431" s="12">
        <f t="shared" si="128"/>
        <v>935.88000000000011</v>
      </c>
      <c r="Q431" s="12"/>
      <c r="R431" s="12">
        <f t="shared" si="129"/>
        <v>2805</v>
      </c>
      <c r="S431" s="12"/>
      <c r="T431" s="12">
        <f t="shared" si="130"/>
        <v>780.11999999999989</v>
      </c>
      <c r="U431" s="12">
        <f t="shared" si="131"/>
        <v>2024.88</v>
      </c>
      <c r="V431" s="12">
        <f t="shared" si="132"/>
        <v>12419.880000000001</v>
      </c>
      <c r="W431" s="58"/>
    </row>
    <row r="432" spans="1:23" s="6" customFormat="1" ht="12" customHeight="1" x14ac:dyDescent="0.2">
      <c r="A432" s="15">
        <f t="shared" si="123"/>
        <v>410</v>
      </c>
      <c r="B432" s="14" t="s">
        <v>5</v>
      </c>
      <c r="C432" s="13" t="s">
        <v>619</v>
      </c>
      <c r="D432" s="13" t="s">
        <v>4</v>
      </c>
      <c r="E432" s="13" t="s">
        <v>3</v>
      </c>
      <c r="F432" s="13" t="s">
        <v>2</v>
      </c>
      <c r="G432" s="52">
        <v>45536</v>
      </c>
      <c r="H432" s="52">
        <v>45657</v>
      </c>
      <c r="I432" s="12">
        <v>39600</v>
      </c>
      <c r="J432" s="12"/>
      <c r="K432" s="12"/>
      <c r="L432" s="12">
        <f t="shared" si="124"/>
        <v>1136.52</v>
      </c>
      <c r="M432" s="12">
        <f t="shared" si="125"/>
        <v>2811.6</v>
      </c>
      <c r="N432" s="12">
        <f t="shared" si="126"/>
        <v>455.4</v>
      </c>
      <c r="O432" s="12">
        <f t="shared" si="127"/>
        <v>1203.8399999999999</v>
      </c>
      <c r="P432" s="12">
        <f t="shared" si="128"/>
        <v>2807.6400000000003</v>
      </c>
      <c r="Q432" s="12"/>
      <c r="R432" s="12">
        <f t="shared" si="129"/>
        <v>8415</v>
      </c>
      <c r="S432" s="12"/>
      <c r="T432" s="12">
        <f t="shared" si="130"/>
        <v>2340.3599999999997</v>
      </c>
      <c r="U432" s="12">
        <f t="shared" si="131"/>
        <v>6074.64</v>
      </c>
      <c r="V432" s="12">
        <f t="shared" si="132"/>
        <v>37259.64</v>
      </c>
      <c r="W432" s="58"/>
    </row>
    <row r="433" spans="1:23" s="6" customFormat="1" ht="12" customHeight="1" x14ac:dyDescent="0.2">
      <c r="A433" s="15">
        <f t="shared" si="123"/>
        <v>411</v>
      </c>
      <c r="B433" s="14" t="s">
        <v>5</v>
      </c>
      <c r="C433" s="13" t="s">
        <v>648</v>
      </c>
      <c r="D433" s="13" t="s">
        <v>4</v>
      </c>
      <c r="E433" s="13" t="s">
        <v>3</v>
      </c>
      <c r="F433" s="13" t="s">
        <v>6</v>
      </c>
      <c r="G433" s="52">
        <v>45536</v>
      </c>
      <c r="H433" s="52">
        <v>45657</v>
      </c>
      <c r="I433" s="12">
        <v>13200</v>
      </c>
      <c r="J433" s="12"/>
      <c r="K433" s="12"/>
      <c r="L433" s="12">
        <f t="shared" si="124"/>
        <v>378.84</v>
      </c>
      <c r="M433" s="12">
        <f t="shared" si="125"/>
        <v>937.19999999999993</v>
      </c>
      <c r="N433" s="12">
        <f t="shared" si="126"/>
        <v>151.80000000000001</v>
      </c>
      <c r="O433" s="12">
        <f t="shared" si="127"/>
        <v>401.28</v>
      </c>
      <c r="P433" s="12">
        <f t="shared" si="128"/>
        <v>935.88000000000011</v>
      </c>
      <c r="Q433" s="12"/>
      <c r="R433" s="12">
        <f t="shared" si="129"/>
        <v>2805</v>
      </c>
      <c r="S433" s="12"/>
      <c r="T433" s="12">
        <f t="shared" si="130"/>
        <v>780.11999999999989</v>
      </c>
      <c r="U433" s="12">
        <f t="shared" si="131"/>
        <v>2024.88</v>
      </c>
      <c r="V433" s="12">
        <f t="shared" si="132"/>
        <v>12419.880000000001</v>
      </c>
      <c r="W433" s="58"/>
    </row>
    <row r="434" spans="1:23" s="6" customFormat="1" ht="12" customHeight="1" x14ac:dyDescent="0.2">
      <c r="A434" s="15">
        <f t="shared" si="123"/>
        <v>412</v>
      </c>
      <c r="B434" s="14" t="s">
        <v>5</v>
      </c>
      <c r="C434" s="13" t="s">
        <v>647</v>
      </c>
      <c r="D434" s="13" t="s">
        <v>4</v>
      </c>
      <c r="E434" s="13" t="s">
        <v>3</v>
      </c>
      <c r="F434" s="13" t="s">
        <v>2</v>
      </c>
      <c r="G434" s="52">
        <v>45536</v>
      </c>
      <c r="H434" s="52">
        <v>45657</v>
      </c>
      <c r="I434" s="12">
        <v>13200</v>
      </c>
      <c r="J434" s="12"/>
      <c r="K434" s="12"/>
      <c r="L434" s="12">
        <f t="shared" si="124"/>
        <v>378.84</v>
      </c>
      <c r="M434" s="12">
        <f t="shared" si="125"/>
        <v>937.19999999999993</v>
      </c>
      <c r="N434" s="12">
        <f t="shared" si="126"/>
        <v>151.80000000000001</v>
      </c>
      <c r="O434" s="12">
        <f t="shared" si="127"/>
        <v>401.28</v>
      </c>
      <c r="P434" s="12">
        <f t="shared" si="128"/>
        <v>935.88000000000011</v>
      </c>
      <c r="Q434" s="12"/>
      <c r="R434" s="12">
        <f t="shared" si="129"/>
        <v>2805</v>
      </c>
      <c r="S434" s="12"/>
      <c r="T434" s="12">
        <f t="shared" si="130"/>
        <v>780.11999999999989</v>
      </c>
      <c r="U434" s="12">
        <f t="shared" si="131"/>
        <v>2024.88</v>
      </c>
      <c r="V434" s="12">
        <f t="shared" si="132"/>
        <v>12419.880000000001</v>
      </c>
      <c r="W434" s="58"/>
    </row>
    <row r="435" spans="1:23" s="6" customFormat="1" ht="12" customHeight="1" x14ac:dyDescent="0.2">
      <c r="A435" s="15">
        <f t="shared" si="123"/>
        <v>413</v>
      </c>
      <c r="B435" s="14" t="s">
        <v>5</v>
      </c>
      <c r="C435" s="13" t="s">
        <v>609</v>
      </c>
      <c r="D435" s="13" t="s">
        <v>4</v>
      </c>
      <c r="E435" s="13" t="s">
        <v>3</v>
      </c>
      <c r="F435" s="13" t="s">
        <v>2</v>
      </c>
      <c r="G435" s="52">
        <v>45536</v>
      </c>
      <c r="H435" s="52">
        <v>45657</v>
      </c>
      <c r="I435" s="12">
        <v>19800</v>
      </c>
      <c r="J435" s="12"/>
      <c r="K435" s="12"/>
      <c r="L435" s="12">
        <f t="shared" si="124"/>
        <v>568.26</v>
      </c>
      <c r="M435" s="12">
        <f t="shared" si="125"/>
        <v>1405.8</v>
      </c>
      <c r="N435" s="12">
        <f t="shared" si="126"/>
        <v>227.7</v>
      </c>
      <c r="O435" s="12">
        <f t="shared" si="127"/>
        <v>601.91999999999996</v>
      </c>
      <c r="P435" s="12">
        <f t="shared" si="128"/>
        <v>1403.8200000000002</v>
      </c>
      <c r="Q435" s="12"/>
      <c r="R435" s="12">
        <f t="shared" si="129"/>
        <v>4207.5</v>
      </c>
      <c r="S435" s="12"/>
      <c r="T435" s="12">
        <f t="shared" si="130"/>
        <v>1170.1799999999998</v>
      </c>
      <c r="U435" s="12">
        <f t="shared" si="131"/>
        <v>3037.32</v>
      </c>
      <c r="V435" s="12">
        <f t="shared" si="132"/>
        <v>18629.82</v>
      </c>
      <c r="W435" s="58"/>
    </row>
    <row r="436" spans="1:23" s="6" customFormat="1" ht="12" customHeight="1" x14ac:dyDescent="0.2">
      <c r="A436" s="15">
        <f t="shared" si="123"/>
        <v>414</v>
      </c>
      <c r="B436" s="14" t="s">
        <v>5</v>
      </c>
      <c r="C436" s="13" t="s">
        <v>618</v>
      </c>
      <c r="D436" s="13" t="s">
        <v>4</v>
      </c>
      <c r="E436" s="13" t="s">
        <v>3</v>
      </c>
      <c r="F436" s="13" t="s">
        <v>2</v>
      </c>
      <c r="G436" s="52">
        <v>45536</v>
      </c>
      <c r="H436" s="52">
        <v>45657</v>
      </c>
      <c r="I436" s="12">
        <v>13200</v>
      </c>
      <c r="J436" s="12"/>
      <c r="K436" s="12"/>
      <c r="L436" s="12">
        <f t="shared" si="124"/>
        <v>378.84</v>
      </c>
      <c r="M436" s="12">
        <f t="shared" si="125"/>
        <v>937.19999999999993</v>
      </c>
      <c r="N436" s="12">
        <f t="shared" si="126"/>
        <v>151.80000000000001</v>
      </c>
      <c r="O436" s="12">
        <f t="shared" si="127"/>
        <v>401.28</v>
      </c>
      <c r="P436" s="12">
        <f t="shared" si="128"/>
        <v>935.88000000000011</v>
      </c>
      <c r="Q436" s="12"/>
      <c r="R436" s="12">
        <f t="shared" si="129"/>
        <v>2805</v>
      </c>
      <c r="S436" s="12">
        <v>3501.21</v>
      </c>
      <c r="T436" s="12">
        <f t="shared" si="130"/>
        <v>4281.33</v>
      </c>
      <c r="U436" s="12">
        <f t="shared" si="131"/>
        <v>2024.88</v>
      </c>
      <c r="V436" s="12">
        <f t="shared" si="132"/>
        <v>8918.67</v>
      </c>
      <c r="W436" s="58"/>
    </row>
    <row r="437" spans="1:23" s="6" customFormat="1" ht="12" customHeight="1" x14ac:dyDescent="0.2">
      <c r="A437" s="15">
        <f t="shared" si="123"/>
        <v>415</v>
      </c>
      <c r="B437" s="14" t="s">
        <v>5</v>
      </c>
      <c r="C437" s="13" t="s">
        <v>615</v>
      </c>
      <c r="D437" s="13" t="s">
        <v>4</v>
      </c>
      <c r="E437" s="13" t="s">
        <v>3</v>
      </c>
      <c r="F437" s="13" t="s">
        <v>2</v>
      </c>
      <c r="G437" s="52">
        <v>45536</v>
      </c>
      <c r="H437" s="52">
        <v>45657</v>
      </c>
      <c r="I437" s="12">
        <v>24000</v>
      </c>
      <c r="J437" s="12"/>
      <c r="K437" s="12"/>
      <c r="L437" s="12">
        <f t="shared" si="124"/>
        <v>688.8</v>
      </c>
      <c r="M437" s="12">
        <f t="shared" si="125"/>
        <v>1703.9999999999998</v>
      </c>
      <c r="N437" s="12">
        <f t="shared" si="126"/>
        <v>276</v>
      </c>
      <c r="O437" s="12">
        <f t="shared" si="127"/>
        <v>729.6</v>
      </c>
      <c r="P437" s="12">
        <f t="shared" si="128"/>
        <v>1701.6000000000001</v>
      </c>
      <c r="Q437" s="12"/>
      <c r="R437" s="12">
        <f t="shared" si="129"/>
        <v>5100</v>
      </c>
      <c r="S437" s="12"/>
      <c r="T437" s="12">
        <f t="shared" si="130"/>
        <v>1418.4</v>
      </c>
      <c r="U437" s="12">
        <f t="shared" si="131"/>
        <v>3681.6</v>
      </c>
      <c r="V437" s="12">
        <f t="shared" si="132"/>
        <v>22581.599999999999</v>
      </c>
      <c r="W437" s="58"/>
    </row>
    <row r="438" spans="1:23" s="6" customFormat="1" ht="12" customHeight="1" x14ac:dyDescent="0.2">
      <c r="A438" s="15">
        <f t="shared" si="123"/>
        <v>416</v>
      </c>
      <c r="B438" s="14" t="s">
        <v>660</v>
      </c>
      <c r="C438" s="13" t="s">
        <v>657</v>
      </c>
      <c r="D438" s="13" t="s">
        <v>658</v>
      </c>
      <c r="E438" s="13" t="s">
        <v>3</v>
      </c>
      <c r="F438" s="13" t="s">
        <v>6</v>
      </c>
      <c r="G438" s="52">
        <v>45597</v>
      </c>
      <c r="H438" s="52">
        <v>45777</v>
      </c>
      <c r="I438" s="12">
        <v>50000</v>
      </c>
      <c r="J438" s="12">
        <v>1854</v>
      </c>
      <c r="K438" s="12"/>
      <c r="L438" s="12">
        <f t="shared" si="124"/>
        <v>1435</v>
      </c>
      <c r="M438" s="12">
        <f t="shared" si="125"/>
        <v>3549.9999999999995</v>
      </c>
      <c r="N438" s="12">
        <f t="shared" si="126"/>
        <v>575</v>
      </c>
      <c r="O438" s="12">
        <f t="shared" si="127"/>
        <v>1520</v>
      </c>
      <c r="P438" s="12">
        <f t="shared" si="128"/>
        <v>3545.0000000000005</v>
      </c>
      <c r="Q438" s="12"/>
      <c r="R438" s="12">
        <f t="shared" si="129"/>
        <v>10625</v>
      </c>
      <c r="S438" s="12"/>
      <c r="T438" s="12">
        <f t="shared" si="130"/>
        <v>4809</v>
      </c>
      <c r="U438" s="12">
        <f t="shared" si="131"/>
        <v>7670</v>
      </c>
      <c r="V438" s="12">
        <f t="shared" si="132"/>
        <v>45191</v>
      </c>
      <c r="W438" s="58"/>
    </row>
    <row r="439" spans="1:23" s="6" customFormat="1" ht="12" customHeight="1" x14ac:dyDescent="0.2">
      <c r="A439" s="18"/>
      <c r="B439" s="19" t="s">
        <v>66</v>
      </c>
      <c r="C439" s="18"/>
      <c r="D439" s="18"/>
      <c r="E439" s="18"/>
      <c r="F439" s="18"/>
      <c r="G439" s="53"/>
      <c r="H439" s="53"/>
      <c r="I439" s="17"/>
      <c r="J439" s="17"/>
      <c r="K439" s="17"/>
      <c r="L439" s="16"/>
      <c r="M439" s="16"/>
      <c r="N439" s="16"/>
      <c r="O439" s="16"/>
      <c r="P439" s="16"/>
      <c r="Q439" s="17"/>
      <c r="R439" s="16"/>
      <c r="S439" s="17"/>
      <c r="T439" s="16"/>
      <c r="U439" s="16"/>
      <c r="V439" s="16"/>
      <c r="W439" s="58"/>
    </row>
    <row r="440" spans="1:23" s="6" customFormat="1" ht="12" customHeight="1" x14ac:dyDescent="0.2">
      <c r="A440" s="15">
        <f>1+A438</f>
        <v>417</v>
      </c>
      <c r="B440" s="14" t="s">
        <v>5</v>
      </c>
      <c r="C440" s="13" t="s">
        <v>51</v>
      </c>
      <c r="D440" s="13" t="s">
        <v>4</v>
      </c>
      <c r="E440" s="13" t="s">
        <v>3</v>
      </c>
      <c r="F440" s="13" t="s">
        <v>2</v>
      </c>
      <c r="G440" s="52">
        <v>45536</v>
      </c>
      <c r="H440" s="52">
        <v>45657</v>
      </c>
      <c r="I440" s="12">
        <v>39000</v>
      </c>
      <c r="J440" s="12">
        <v>301.52</v>
      </c>
      <c r="K440" s="12">
        <v>0</v>
      </c>
      <c r="L440" s="12">
        <f t="shared" ref="L440:L471" si="133">I440*2.87%</f>
        <v>1119.3</v>
      </c>
      <c r="M440" s="12">
        <f t="shared" ref="M440:M471" si="134">I440*7.1%</f>
        <v>2768.9999999999995</v>
      </c>
      <c r="N440" s="12">
        <f t="shared" ref="N440:N471" si="135">I440*1.15%</f>
        <v>448.5</v>
      </c>
      <c r="O440" s="12">
        <f t="shared" ref="O440:O471" si="136">I440*3.04%</f>
        <v>1185.5999999999999</v>
      </c>
      <c r="P440" s="12">
        <f t="shared" ref="P440:P471" si="137">I440*7.09%</f>
        <v>2765.1000000000004</v>
      </c>
      <c r="Q440" s="12"/>
      <c r="R440" s="12">
        <f t="shared" ref="R440:R471" si="138">L440+M440+N440+O440+P440</f>
        <v>8287.5</v>
      </c>
      <c r="S440" s="12">
        <v>9462.76</v>
      </c>
      <c r="T440" s="12">
        <f t="shared" ref="T440:T471" si="139">+L440+O440+Q440+S440+J440+K440</f>
        <v>12069.18</v>
      </c>
      <c r="U440" s="12">
        <f t="shared" ref="U440:U471" si="140">+P440+N440+M440</f>
        <v>5982.6</v>
      </c>
      <c r="V440" s="12">
        <f t="shared" ref="V440:V471" si="141">+I440-T440</f>
        <v>26930.82</v>
      </c>
      <c r="W440" s="58"/>
    </row>
    <row r="441" spans="1:23" s="6" customFormat="1" ht="12" customHeight="1" x14ac:dyDescent="0.2">
      <c r="A441" s="15">
        <f t="shared" si="123"/>
        <v>418</v>
      </c>
      <c r="B441" s="14" t="s">
        <v>502</v>
      </c>
      <c r="C441" s="13" t="s">
        <v>493</v>
      </c>
      <c r="D441" s="13" t="s">
        <v>4</v>
      </c>
      <c r="E441" s="13" t="s">
        <v>3</v>
      </c>
      <c r="F441" s="13" t="s">
        <v>2</v>
      </c>
      <c r="G441" s="52">
        <v>45536</v>
      </c>
      <c r="H441" s="52">
        <v>45657</v>
      </c>
      <c r="I441" s="12">
        <v>120000</v>
      </c>
      <c r="J441" s="12">
        <v>16809.87</v>
      </c>
      <c r="K441" s="12">
        <v>0</v>
      </c>
      <c r="L441" s="12">
        <f t="shared" si="133"/>
        <v>3444</v>
      </c>
      <c r="M441" s="12">
        <f t="shared" si="134"/>
        <v>8520</v>
      </c>
      <c r="N441" s="12">
        <f t="shared" si="135"/>
        <v>1380</v>
      </c>
      <c r="O441" s="12">
        <f t="shared" si="136"/>
        <v>3648</v>
      </c>
      <c r="P441" s="12">
        <f t="shared" si="137"/>
        <v>8508</v>
      </c>
      <c r="Q441" s="12"/>
      <c r="R441" s="12">
        <f t="shared" si="138"/>
        <v>25500</v>
      </c>
      <c r="S441" s="12"/>
      <c r="T441" s="12">
        <f t="shared" si="139"/>
        <v>23901.87</v>
      </c>
      <c r="U441" s="12">
        <f t="shared" si="140"/>
        <v>18408</v>
      </c>
      <c r="V441" s="12">
        <f t="shared" si="141"/>
        <v>96098.13</v>
      </c>
      <c r="W441" s="58"/>
    </row>
    <row r="442" spans="1:23" s="6" customFormat="1" ht="12" customHeight="1" x14ac:dyDescent="0.2">
      <c r="A442" s="15">
        <f t="shared" si="123"/>
        <v>419</v>
      </c>
      <c r="B442" s="14" t="s">
        <v>5</v>
      </c>
      <c r="C442" s="13" t="s">
        <v>50</v>
      </c>
      <c r="D442" s="13" t="s">
        <v>4</v>
      </c>
      <c r="E442" s="13" t="s">
        <v>3</v>
      </c>
      <c r="F442" s="13" t="s">
        <v>6</v>
      </c>
      <c r="G442" s="52">
        <v>45536</v>
      </c>
      <c r="H442" s="52">
        <v>45657</v>
      </c>
      <c r="I442" s="12">
        <v>66000</v>
      </c>
      <c r="J442" s="12">
        <v>4615.76</v>
      </c>
      <c r="K442" s="12">
        <v>0</v>
      </c>
      <c r="L442" s="12">
        <f t="shared" si="133"/>
        <v>1894.2</v>
      </c>
      <c r="M442" s="12">
        <f t="shared" si="134"/>
        <v>4686</v>
      </c>
      <c r="N442" s="12">
        <f t="shared" si="135"/>
        <v>759</v>
      </c>
      <c r="O442" s="12">
        <f t="shared" si="136"/>
        <v>2006.4</v>
      </c>
      <c r="P442" s="12">
        <f t="shared" si="137"/>
        <v>4679.4000000000005</v>
      </c>
      <c r="Q442" s="12"/>
      <c r="R442" s="12">
        <f t="shared" si="138"/>
        <v>14025</v>
      </c>
      <c r="S442" s="12">
        <v>0</v>
      </c>
      <c r="T442" s="12">
        <f t="shared" si="139"/>
        <v>8516.36</v>
      </c>
      <c r="U442" s="12">
        <f t="shared" si="140"/>
        <v>10124.400000000001</v>
      </c>
      <c r="V442" s="12">
        <f t="shared" si="141"/>
        <v>57483.64</v>
      </c>
      <c r="W442" s="58"/>
    </row>
    <row r="443" spans="1:23" s="6" customFormat="1" ht="15" customHeight="1" x14ac:dyDescent="0.2">
      <c r="A443" s="15">
        <f t="shared" si="123"/>
        <v>420</v>
      </c>
      <c r="B443" s="14" t="s">
        <v>5</v>
      </c>
      <c r="C443" s="48" t="s">
        <v>49</v>
      </c>
      <c r="D443" s="13" t="s">
        <v>4</v>
      </c>
      <c r="E443" s="13" t="s">
        <v>3</v>
      </c>
      <c r="F443" s="13" t="s">
        <v>6</v>
      </c>
      <c r="G443" s="52">
        <v>45536</v>
      </c>
      <c r="H443" s="52">
        <v>45657</v>
      </c>
      <c r="I443" s="12">
        <v>28600</v>
      </c>
      <c r="J443" s="12">
        <v>0</v>
      </c>
      <c r="K443" s="12">
        <v>0</v>
      </c>
      <c r="L443" s="12">
        <f t="shared" si="133"/>
        <v>820.82</v>
      </c>
      <c r="M443" s="12">
        <f t="shared" si="134"/>
        <v>2030.6</v>
      </c>
      <c r="N443" s="12">
        <f t="shared" si="135"/>
        <v>328.9</v>
      </c>
      <c r="O443" s="12">
        <f t="shared" si="136"/>
        <v>869.44</v>
      </c>
      <c r="P443" s="12">
        <f t="shared" si="137"/>
        <v>2027.7400000000002</v>
      </c>
      <c r="Q443" s="12"/>
      <c r="R443" s="12">
        <f t="shared" si="138"/>
        <v>6077.5</v>
      </c>
      <c r="S443" s="12">
        <v>0</v>
      </c>
      <c r="T443" s="12">
        <f t="shared" si="139"/>
        <v>1690.2600000000002</v>
      </c>
      <c r="U443" s="12">
        <f t="shared" si="140"/>
        <v>4387.24</v>
      </c>
      <c r="V443" s="12">
        <f t="shared" si="141"/>
        <v>26909.739999999998</v>
      </c>
      <c r="W443" s="58"/>
    </row>
    <row r="444" spans="1:23" s="6" customFormat="1" x14ac:dyDescent="0.2">
      <c r="A444" s="15">
        <f t="shared" si="123"/>
        <v>421</v>
      </c>
      <c r="B444" s="14" t="s">
        <v>5</v>
      </c>
      <c r="C444" s="13" t="s">
        <v>48</v>
      </c>
      <c r="D444" s="13" t="s">
        <v>4</v>
      </c>
      <c r="E444" s="13" t="s">
        <v>3</v>
      </c>
      <c r="F444" s="13" t="s">
        <v>6</v>
      </c>
      <c r="G444" s="52">
        <v>45536</v>
      </c>
      <c r="H444" s="52">
        <v>45657</v>
      </c>
      <c r="I444" s="12">
        <v>45000</v>
      </c>
      <c r="J444" s="12">
        <v>1148.33</v>
      </c>
      <c r="K444" s="12">
        <v>0</v>
      </c>
      <c r="L444" s="12">
        <f t="shared" si="133"/>
        <v>1291.5</v>
      </c>
      <c r="M444" s="12">
        <f t="shared" si="134"/>
        <v>3194.9999999999995</v>
      </c>
      <c r="N444" s="12">
        <f t="shared" si="135"/>
        <v>517.5</v>
      </c>
      <c r="O444" s="12">
        <f t="shared" si="136"/>
        <v>1368</v>
      </c>
      <c r="P444" s="12">
        <f t="shared" si="137"/>
        <v>3190.5</v>
      </c>
      <c r="Q444" s="12"/>
      <c r="R444" s="12">
        <f t="shared" si="138"/>
        <v>9562.5</v>
      </c>
      <c r="S444" s="12">
        <v>0</v>
      </c>
      <c r="T444" s="12">
        <f t="shared" si="139"/>
        <v>3807.83</v>
      </c>
      <c r="U444" s="12">
        <f t="shared" si="140"/>
        <v>6903</v>
      </c>
      <c r="V444" s="12">
        <f t="shared" si="141"/>
        <v>41192.17</v>
      </c>
      <c r="W444" s="58"/>
    </row>
    <row r="445" spans="1:23" s="6" customFormat="1" x14ac:dyDescent="0.2">
      <c r="A445" s="15">
        <f t="shared" si="123"/>
        <v>422</v>
      </c>
      <c r="B445" s="14" t="s">
        <v>5</v>
      </c>
      <c r="C445" s="13" t="s">
        <v>47</v>
      </c>
      <c r="D445" s="13" t="s">
        <v>4</v>
      </c>
      <c r="E445" s="13" t="s">
        <v>3</v>
      </c>
      <c r="F445" s="13" t="s">
        <v>2</v>
      </c>
      <c r="G445" s="52">
        <v>45536</v>
      </c>
      <c r="H445" s="52">
        <v>45657</v>
      </c>
      <c r="I445" s="12">
        <v>14400</v>
      </c>
      <c r="J445" s="12">
        <v>0</v>
      </c>
      <c r="K445" s="12">
        <v>0</v>
      </c>
      <c r="L445" s="12">
        <f t="shared" si="133"/>
        <v>413.28</v>
      </c>
      <c r="M445" s="12">
        <f t="shared" si="134"/>
        <v>1022.3999999999999</v>
      </c>
      <c r="N445" s="12">
        <f t="shared" si="135"/>
        <v>165.6</v>
      </c>
      <c r="O445" s="12">
        <f t="shared" si="136"/>
        <v>437.76</v>
      </c>
      <c r="P445" s="12">
        <f t="shared" si="137"/>
        <v>1020.96</v>
      </c>
      <c r="Q445" s="12"/>
      <c r="R445" s="12">
        <f t="shared" si="138"/>
        <v>3060</v>
      </c>
      <c r="S445" s="12">
        <v>0</v>
      </c>
      <c r="T445" s="12">
        <f t="shared" si="139"/>
        <v>851.04</v>
      </c>
      <c r="U445" s="12">
        <f t="shared" si="140"/>
        <v>2208.96</v>
      </c>
      <c r="V445" s="12">
        <f t="shared" si="141"/>
        <v>13548.96</v>
      </c>
      <c r="W445" s="58"/>
    </row>
    <row r="446" spans="1:23" s="6" customFormat="1" ht="15" customHeight="1" x14ac:dyDescent="0.2">
      <c r="A446" s="15">
        <f t="shared" si="123"/>
        <v>423</v>
      </c>
      <c r="B446" s="14" t="s">
        <v>5</v>
      </c>
      <c r="C446" s="13" t="s">
        <v>46</v>
      </c>
      <c r="D446" s="13" t="s">
        <v>4</v>
      </c>
      <c r="E446" s="13" t="s">
        <v>3</v>
      </c>
      <c r="F446" s="13" t="s">
        <v>6</v>
      </c>
      <c r="G446" s="52">
        <v>45536</v>
      </c>
      <c r="H446" s="52">
        <v>45657</v>
      </c>
      <c r="I446" s="12">
        <v>120000</v>
      </c>
      <c r="J446" s="12">
        <v>16809.87</v>
      </c>
      <c r="K446" s="12">
        <v>0</v>
      </c>
      <c r="L446" s="12">
        <f t="shared" si="133"/>
        <v>3444</v>
      </c>
      <c r="M446" s="12">
        <f t="shared" si="134"/>
        <v>8520</v>
      </c>
      <c r="N446" s="12">
        <f t="shared" si="135"/>
        <v>1380</v>
      </c>
      <c r="O446" s="12">
        <f t="shared" si="136"/>
        <v>3648</v>
      </c>
      <c r="P446" s="12">
        <f t="shared" si="137"/>
        <v>8508</v>
      </c>
      <c r="Q446" s="12"/>
      <c r="R446" s="12">
        <f t="shared" si="138"/>
        <v>25500</v>
      </c>
      <c r="S446" s="12">
        <v>70692.59</v>
      </c>
      <c r="T446" s="12">
        <f t="shared" si="139"/>
        <v>94594.459999999992</v>
      </c>
      <c r="U446" s="12">
        <f t="shared" si="140"/>
        <v>18408</v>
      </c>
      <c r="V446" s="12">
        <f t="shared" si="141"/>
        <v>25405.540000000008</v>
      </c>
      <c r="W446" s="58"/>
    </row>
    <row r="447" spans="1:23" s="6" customFormat="1" ht="12" customHeight="1" x14ac:dyDescent="0.2">
      <c r="A447" s="15">
        <f t="shared" si="123"/>
        <v>424</v>
      </c>
      <c r="B447" s="14" t="s">
        <v>5</v>
      </c>
      <c r="C447" s="13" t="s">
        <v>45</v>
      </c>
      <c r="D447" s="13" t="s">
        <v>4</v>
      </c>
      <c r="E447" s="13" t="s">
        <v>3</v>
      </c>
      <c r="F447" s="13" t="s">
        <v>2</v>
      </c>
      <c r="G447" s="52">
        <v>45536</v>
      </c>
      <c r="H447" s="52">
        <v>45657</v>
      </c>
      <c r="I447" s="12">
        <v>120000</v>
      </c>
      <c r="J447" s="12">
        <v>16809.87</v>
      </c>
      <c r="K447" s="12">
        <v>0</v>
      </c>
      <c r="L447" s="12">
        <f t="shared" si="133"/>
        <v>3444</v>
      </c>
      <c r="M447" s="12">
        <f t="shared" si="134"/>
        <v>8520</v>
      </c>
      <c r="N447" s="12">
        <f t="shared" si="135"/>
        <v>1380</v>
      </c>
      <c r="O447" s="12">
        <f t="shared" si="136"/>
        <v>3648</v>
      </c>
      <c r="P447" s="12">
        <f t="shared" si="137"/>
        <v>8508</v>
      </c>
      <c r="Q447" s="12"/>
      <c r="R447" s="12">
        <f t="shared" si="138"/>
        <v>25500</v>
      </c>
      <c r="S447" s="12">
        <v>0</v>
      </c>
      <c r="T447" s="12">
        <f t="shared" si="139"/>
        <v>23901.87</v>
      </c>
      <c r="U447" s="12">
        <f t="shared" si="140"/>
        <v>18408</v>
      </c>
      <c r="V447" s="12">
        <f t="shared" si="141"/>
        <v>96098.13</v>
      </c>
      <c r="W447" s="58"/>
    </row>
    <row r="448" spans="1:23" s="6" customFormat="1" ht="12.75" customHeight="1" x14ac:dyDescent="0.2">
      <c r="A448" s="15">
        <f t="shared" si="123"/>
        <v>425</v>
      </c>
      <c r="B448" s="14" t="s">
        <v>5</v>
      </c>
      <c r="C448" s="13" t="s">
        <v>44</v>
      </c>
      <c r="D448" s="13" t="s">
        <v>4</v>
      </c>
      <c r="E448" s="13" t="s">
        <v>3</v>
      </c>
      <c r="F448" s="13" t="s">
        <v>2</v>
      </c>
      <c r="G448" s="52">
        <v>45536</v>
      </c>
      <c r="H448" s="52">
        <v>45657</v>
      </c>
      <c r="I448" s="12">
        <v>36000</v>
      </c>
      <c r="J448" s="12">
        <v>0</v>
      </c>
      <c r="K448" s="12">
        <v>0</v>
      </c>
      <c r="L448" s="12">
        <f t="shared" si="133"/>
        <v>1033.2</v>
      </c>
      <c r="M448" s="12">
        <f t="shared" si="134"/>
        <v>2555.9999999999995</v>
      </c>
      <c r="N448" s="12">
        <f t="shared" si="135"/>
        <v>414</v>
      </c>
      <c r="O448" s="12">
        <f t="shared" si="136"/>
        <v>1094.4000000000001</v>
      </c>
      <c r="P448" s="12">
        <f t="shared" si="137"/>
        <v>2552.4</v>
      </c>
      <c r="Q448" s="12"/>
      <c r="R448" s="12">
        <f t="shared" si="138"/>
        <v>7650</v>
      </c>
      <c r="S448" s="12"/>
      <c r="T448" s="12">
        <f t="shared" si="139"/>
        <v>2127.6000000000004</v>
      </c>
      <c r="U448" s="12">
        <f t="shared" si="140"/>
        <v>5522.4</v>
      </c>
      <c r="V448" s="12">
        <f t="shared" si="141"/>
        <v>33872.400000000001</v>
      </c>
      <c r="W448" s="58"/>
    </row>
    <row r="449" spans="1:23" s="6" customFormat="1" ht="12.75" customHeight="1" x14ac:dyDescent="0.2">
      <c r="A449" s="15">
        <f t="shared" si="123"/>
        <v>426</v>
      </c>
      <c r="B449" s="14" t="s">
        <v>60</v>
      </c>
      <c r="C449" s="13" t="s">
        <v>59</v>
      </c>
      <c r="D449" s="13" t="s">
        <v>279</v>
      </c>
      <c r="E449" s="13" t="s">
        <v>3</v>
      </c>
      <c r="F449" s="13" t="s">
        <v>2</v>
      </c>
      <c r="G449" s="52">
        <v>45444</v>
      </c>
      <c r="H449" s="52">
        <v>45626</v>
      </c>
      <c r="I449" s="12">
        <v>55000</v>
      </c>
      <c r="J449" s="12">
        <v>2302.36</v>
      </c>
      <c r="K449" s="12">
        <v>0</v>
      </c>
      <c r="L449" s="12">
        <f t="shared" si="133"/>
        <v>1578.5</v>
      </c>
      <c r="M449" s="12">
        <f t="shared" si="134"/>
        <v>3904.9999999999995</v>
      </c>
      <c r="N449" s="12">
        <f t="shared" si="135"/>
        <v>632.5</v>
      </c>
      <c r="O449" s="12">
        <f t="shared" si="136"/>
        <v>1672</v>
      </c>
      <c r="P449" s="12">
        <f t="shared" si="137"/>
        <v>3899.5000000000005</v>
      </c>
      <c r="Q449" s="12">
        <v>1715.46</v>
      </c>
      <c r="R449" s="12">
        <f t="shared" si="138"/>
        <v>11687.5</v>
      </c>
      <c r="S449" s="12"/>
      <c r="T449" s="12">
        <f t="shared" si="139"/>
        <v>7268.32</v>
      </c>
      <c r="U449" s="12">
        <f t="shared" si="140"/>
        <v>8437</v>
      </c>
      <c r="V449" s="12">
        <f t="shared" si="141"/>
        <v>47731.68</v>
      </c>
      <c r="W449" s="58"/>
    </row>
    <row r="450" spans="1:23" s="6" customFormat="1" x14ac:dyDescent="0.2">
      <c r="A450" s="15">
        <f t="shared" si="123"/>
        <v>427</v>
      </c>
      <c r="B450" s="14" t="s">
        <v>5</v>
      </c>
      <c r="C450" s="13" t="s">
        <v>7</v>
      </c>
      <c r="D450" s="13" t="s">
        <v>4</v>
      </c>
      <c r="E450" s="13" t="s">
        <v>3</v>
      </c>
      <c r="F450" s="13" t="s">
        <v>6</v>
      </c>
      <c r="G450" s="52">
        <v>45536</v>
      </c>
      <c r="H450" s="52">
        <v>45657</v>
      </c>
      <c r="I450" s="12">
        <v>28600</v>
      </c>
      <c r="J450" s="12">
        <v>0</v>
      </c>
      <c r="K450" s="12">
        <v>0</v>
      </c>
      <c r="L450" s="12">
        <f t="shared" si="133"/>
        <v>820.82</v>
      </c>
      <c r="M450" s="12">
        <f t="shared" si="134"/>
        <v>2030.6</v>
      </c>
      <c r="N450" s="12">
        <f t="shared" si="135"/>
        <v>328.9</v>
      </c>
      <c r="O450" s="12">
        <f t="shared" si="136"/>
        <v>869.44</v>
      </c>
      <c r="P450" s="12">
        <f t="shared" si="137"/>
        <v>2027.7400000000002</v>
      </c>
      <c r="Q450" s="12"/>
      <c r="R450" s="12">
        <f t="shared" si="138"/>
        <v>6077.5</v>
      </c>
      <c r="S450" s="12">
        <v>0</v>
      </c>
      <c r="T450" s="12">
        <f t="shared" si="139"/>
        <v>1690.2600000000002</v>
      </c>
      <c r="U450" s="12">
        <f t="shared" si="140"/>
        <v>4387.24</v>
      </c>
      <c r="V450" s="12">
        <f t="shared" si="141"/>
        <v>26909.739999999998</v>
      </c>
      <c r="W450" s="58"/>
    </row>
    <row r="451" spans="1:23" s="6" customFormat="1" x14ac:dyDescent="0.2">
      <c r="A451" s="15">
        <f t="shared" si="123"/>
        <v>428</v>
      </c>
      <c r="B451" s="14" t="s">
        <v>5</v>
      </c>
      <c r="C451" s="13" t="s">
        <v>43</v>
      </c>
      <c r="D451" s="10" t="s">
        <v>4</v>
      </c>
      <c r="E451" s="13" t="s">
        <v>3</v>
      </c>
      <c r="F451" s="13" t="s">
        <v>2</v>
      </c>
      <c r="G451" s="52">
        <v>45536</v>
      </c>
      <c r="H451" s="52">
        <v>45657</v>
      </c>
      <c r="I451" s="12">
        <v>85800</v>
      </c>
      <c r="J451" s="12">
        <v>8765.17</v>
      </c>
      <c r="K451" s="12">
        <v>0</v>
      </c>
      <c r="L451" s="12">
        <f t="shared" si="133"/>
        <v>2462.46</v>
      </c>
      <c r="M451" s="12">
        <f t="shared" si="134"/>
        <v>6091.7999999999993</v>
      </c>
      <c r="N451" s="12">
        <f t="shared" si="135"/>
        <v>986.69999999999993</v>
      </c>
      <c r="O451" s="12">
        <f t="shared" si="136"/>
        <v>2608.3200000000002</v>
      </c>
      <c r="P451" s="12">
        <f t="shared" si="137"/>
        <v>6083.22</v>
      </c>
      <c r="Q451" s="12"/>
      <c r="R451" s="12">
        <f t="shared" si="138"/>
        <v>18232.5</v>
      </c>
      <c r="S451" s="12">
        <v>0</v>
      </c>
      <c r="T451" s="12">
        <f t="shared" si="139"/>
        <v>13835.95</v>
      </c>
      <c r="U451" s="12">
        <f t="shared" si="140"/>
        <v>13161.72</v>
      </c>
      <c r="V451" s="12">
        <f t="shared" si="141"/>
        <v>71964.05</v>
      </c>
      <c r="W451" s="58"/>
    </row>
    <row r="452" spans="1:23" s="6" customFormat="1" x14ac:dyDescent="0.2">
      <c r="A452" s="15">
        <f t="shared" si="123"/>
        <v>429</v>
      </c>
      <c r="B452" s="14" t="s">
        <v>5</v>
      </c>
      <c r="C452" s="13" t="s">
        <v>42</v>
      </c>
      <c r="D452" s="13" t="s">
        <v>4</v>
      </c>
      <c r="E452" s="13" t="s">
        <v>3</v>
      </c>
      <c r="F452" s="13" t="s">
        <v>2</v>
      </c>
      <c r="G452" s="52">
        <v>45536</v>
      </c>
      <c r="H452" s="52">
        <v>45657</v>
      </c>
      <c r="I452" s="12">
        <v>60000</v>
      </c>
      <c r="J452" s="12">
        <v>0</v>
      </c>
      <c r="K452" s="12">
        <v>0</v>
      </c>
      <c r="L452" s="12">
        <f t="shared" si="133"/>
        <v>1722</v>
      </c>
      <c r="M452" s="12">
        <f t="shared" si="134"/>
        <v>4260</v>
      </c>
      <c r="N452" s="12">
        <f t="shared" si="135"/>
        <v>690</v>
      </c>
      <c r="O452" s="12">
        <f t="shared" si="136"/>
        <v>1824</v>
      </c>
      <c r="P452" s="12">
        <f t="shared" si="137"/>
        <v>4254</v>
      </c>
      <c r="Q452" s="12"/>
      <c r="R452" s="12">
        <f t="shared" si="138"/>
        <v>12750</v>
      </c>
      <c r="S452" s="12">
        <v>0</v>
      </c>
      <c r="T452" s="12">
        <f t="shared" si="139"/>
        <v>3546</v>
      </c>
      <c r="U452" s="12">
        <f t="shared" si="140"/>
        <v>9204</v>
      </c>
      <c r="V452" s="12">
        <f t="shared" si="141"/>
        <v>56454</v>
      </c>
      <c r="W452" s="58"/>
    </row>
    <row r="453" spans="1:23" s="6" customFormat="1" x14ac:dyDescent="0.2">
      <c r="A453" s="15">
        <f t="shared" si="123"/>
        <v>430</v>
      </c>
      <c r="B453" s="14" t="s">
        <v>5</v>
      </c>
      <c r="C453" s="13" t="s">
        <v>517</v>
      </c>
      <c r="D453" s="13" t="s">
        <v>4</v>
      </c>
      <c r="E453" s="13" t="s">
        <v>3</v>
      </c>
      <c r="F453" s="13" t="s">
        <v>2</v>
      </c>
      <c r="G453" s="52">
        <v>45536</v>
      </c>
      <c r="H453" s="52">
        <v>45657</v>
      </c>
      <c r="I453" s="12">
        <v>24000</v>
      </c>
      <c r="J453" s="12">
        <v>0</v>
      </c>
      <c r="K453" s="12"/>
      <c r="L453" s="12">
        <f t="shared" si="133"/>
        <v>688.8</v>
      </c>
      <c r="M453" s="12">
        <f t="shared" si="134"/>
        <v>1703.9999999999998</v>
      </c>
      <c r="N453" s="12">
        <f t="shared" si="135"/>
        <v>276</v>
      </c>
      <c r="O453" s="12">
        <f t="shared" si="136"/>
        <v>729.6</v>
      </c>
      <c r="P453" s="12">
        <f t="shared" si="137"/>
        <v>1701.6000000000001</v>
      </c>
      <c r="Q453" s="12"/>
      <c r="R453" s="12">
        <f t="shared" si="138"/>
        <v>5100</v>
      </c>
      <c r="S453" s="12"/>
      <c r="T453" s="12">
        <f t="shared" si="139"/>
        <v>1418.4</v>
      </c>
      <c r="U453" s="12">
        <f t="shared" si="140"/>
        <v>3681.6</v>
      </c>
      <c r="V453" s="12">
        <f t="shared" si="141"/>
        <v>22581.599999999999</v>
      </c>
      <c r="W453" s="58"/>
    </row>
    <row r="454" spans="1:23" s="6" customFormat="1" x14ac:dyDescent="0.2">
      <c r="A454" s="15">
        <f t="shared" si="123"/>
        <v>431</v>
      </c>
      <c r="B454" s="14" t="s">
        <v>54</v>
      </c>
      <c r="C454" s="13" t="s">
        <v>53</v>
      </c>
      <c r="D454" s="13" t="s">
        <v>52</v>
      </c>
      <c r="E454" s="13" t="s">
        <v>3</v>
      </c>
      <c r="F454" s="13" t="s">
        <v>2</v>
      </c>
      <c r="G454" s="52">
        <v>45444</v>
      </c>
      <c r="H454" s="52">
        <v>45626</v>
      </c>
      <c r="I454" s="12">
        <v>100000</v>
      </c>
      <c r="J454" s="12">
        <v>12105.37</v>
      </c>
      <c r="K454" s="12">
        <v>0</v>
      </c>
      <c r="L454" s="12">
        <f t="shared" si="133"/>
        <v>2870</v>
      </c>
      <c r="M454" s="12">
        <f t="shared" si="134"/>
        <v>7099.9999999999991</v>
      </c>
      <c r="N454" s="12">
        <f t="shared" si="135"/>
        <v>1150</v>
      </c>
      <c r="O454" s="12">
        <f t="shared" si="136"/>
        <v>3040</v>
      </c>
      <c r="P454" s="12">
        <f t="shared" si="137"/>
        <v>7090.0000000000009</v>
      </c>
      <c r="Q454" s="12"/>
      <c r="R454" s="12">
        <f t="shared" si="138"/>
        <v>21250</v>
      </c>
      <c r="S454" s="12">
        <v>0</v>
      </c>
      <c r="T454" s="12">
        <f t="shared" si="139"/>
        <v>18015.370000000003</v>
      </c>
      <c r="U454" s="12">
        <f t="shared" si="140"/>
        <v>15340</v>
      </c>
      <c r="V454" s="12">
        <f t="shared" si="141"/>
        <v>81984.63</v>
      </c>
      <c r="W454" s="58"/>
    </row>
    <row r="455" spans="1:23" s="6" customFormat="1" x14ac:dyDescent="0.2">
      <c r="A455" s="15">
        <f t="shared" si="123"/>
        <v>432</v>
      </c>
      <c r="B455" s="14" t="s">
        <v>5</v>
      </c>
      <c r="C455" s="13" t="s">
        <v>12</v>
      </c>
      <c r="D455" s="13" t="s">
        <v>4</v>
      </c>
      <c r="E455" s="13" t="s">
        <v>3</v>
      </c>
      <c r="F455" s="13" t="s">
        <v>2</v>
      </c>
      <c r="G455" s="52">
        <v>45536</v>
      </c>
      <c r="H455" s="52">
        <v>45657</v>
      </c>
      <c r="I455" s="12">
        <v>51000</v>
      </c>
      <c r="J455" s="12">
        <v>0</v>
      </c>
      <c r="K455" s="12">
        <v>0</v>
      </c>
      <c r="L455" s="12">
        <f t="shared" si="133"/>
        <v>1463.7</v>
      </c>
      <c r="M455" s="12">
        <f t="shared" si="134"/>
        <v>3620.9999999999995</v>
      </c>
      <c r="N455" s="12">
        <f t="shared" si="135"/>
        <v>586.5</v>
      </c>
      <c r="O455" s="12">
        <f t="shared" si="136"/>
        <v>1550.4</v>
      </c>
      <c r="P455" s="12">
        <f t="shared" si="137"/>
        <v>3615.9</v>
      </c>
      <c r="Q455" s="12"/>
      <c r="R455" s="12">
        <f t="shared" si="138"/>
        <v>10837.5</v>
      </c>
      <c r="S455" s="12"/>
      <c r="T455" s="12">
        <f t="shared" si="139"/>
        <v>3014.1000000000004</v>
      </c>
      <c r="U455" s="12">
        <f t="shared" si="140"/>
        <v>7823.4</v>
      </c>
      <c r="V455" s="12">
        <f t="shared" si="141"/>
        <v>47985.9</v>
      </c>
      <c r="W455" s="58"/>
    </row>
    <row r="456" spans="1:23" s="6" customFormat="1" ht="12.75" customHeight="1" x14ac:dyDescent="0.2">
      <c r="A456" s="15">
        <f t="shared" si="123"/>
        <v>433</v>
      </c>
      <c r="B456" s="14" t="s">
        <v>5</v>
      </c>
      <c r="C456" s="13" t="s">
        <v>13</v>
      </c>
      <c r="D456" s="13" t="s">
        <v>4</v>
      </c>
      <c r="E456" s="13" t="s">
        <v>3</v>
      </c>
      <c r="F456" s="13" t="s">
        <v>2</v>
      </c>
      <c r="G456" s="52">
        <v>45536</v>
      </c>
      <c r="H456" s="52">
        <v>45657</v>
      </c>
      <c r="I456" s="12">
        <v>28600</v>
      </c>
      <c r="J456" s="12">
        <v>0</v>
      </c>
      <c r="K456" s="12">
        <v>0</v>
      </c>
      <c r="L456" s="12">
        <f t="shared" si="133"/>
        <v>820.82</v>
      </c>
      <c r="M456" s="12">
        <f t="shared" si="134"/>
        <v>2030.6</v>
      </c>
      <c r="N456" s="12">
        <f t="shared" si="135"/>
        <v>328.9</v>
      </c>
      <c r="O456" s="12">
        <f t="shared" si="136"/>
        <v>869.44</v>
      </c>
      <c r="P456" s="12">
        <f t="shared" si="137"/>
        <v>2027.7400000000002</v>
      </c>
      <c r="Q456" s="12"/>
      <c r="R456" s="12">
        <f t="shared" si="138"/>
        <v>6077.5</v>
      </c>
      <c r="S456" s="12">
        <v>0</v>
      </c>
      <c r="T456" s="12">
        <f t="shared" si="139"/>
        <v>1690.2600000000002</v>
      </c>
      <c r="U456" s="12">
        <f t="shared" si="140"/>
        <v>4387.24</v>
      </c>
      <c r="V456" s="12">
        <f t="shared" si="141"/>
        <v>26909.739999999998</v>
      </c>
      <c r="W456" s="58"/>
    </row>
    <row r="457" spans="1:23" s="6" customFormat="1" x14ac:dyDescent="0.2">
      <c r="A457" s="15">
        <f t="shared" si="123"/>
        <v>434</v>
      </c>
      <c r="B457" s="14" t="s">
        <v>5</v>
      </c>
      <c r="C457" s="13" t="s">
        <v>41</v>
      </c>
      <c r="D457" s="13" t="s">
        <v>4</v>
      </c>
      <c r="E457" s="13" t="s">
        <v>3</v>
      </c>
      <c r="F457" s="13" t="s">
        <v>6</v>
      </c>
      <c r="G457" s="52">
        <v>45536</v>
      </c>
      <c r="H457" s="52">
        <v>45657</v>
      </c>
      <c r="I457" s="12">
        <v>72000</v>
      </c>
      <c r="J457" s="12">
        <v>5744.84</v>
      </c>
      <c r="K457" s="12">
        <v>0</v>
      </c>
      <c r="L457" s="12">
        <f t="shared" si="133"/>
        <v>2066.4</v>
      </c>
      <c r="M457" s="12">
        <f t="shared" si="134"/>
        <v>5111.9999999999991</v>
      </c>
      <c r="N457" s="12">
        <f t="shared" si="135"/>
        <v>828</v>
      </c>
      <c r="O457" s="12">
        <f t="shared" si="136"/>
        <v>2188.8000000000002</v>
      </c>
      <c r="P457" s="12">
        <f t="shared" si="137"/>
        <v>5104.8</v>
      </c>
      <c r="Q457" s="12"/>
      <c r="R457" s="12">
        <f t="shared" si="138"/>
        <v>15300</v>
      </c>
      <c r="S457" s="12">
        <v>0</v>
      </c>
      <c r="T457" s="12">
        <f t="shared" si="139"/>
        <v>10000.040000000001</v>
      </c>
      <c r="U457" s="12">
        <f t="shared" si="140"/>
        <v>11044.8</v>
      </c>
      <c r="V457" s="12">
        <f t="shared" si="141"/>
        <v>61999.96</v>
      </c>
      <c r="W457" s="58"/>
    </row>
    <row r="458" spans="1:23" s="6" customFormat="1" x14ac:dyDescent="0.2">
      <c r="A458" s="15">
        <f t="shared" si="123"/>
        <v>435</v>
      </c>
      <c r="B458" s="14" t="s">
        <v>5</v>
      </c>
      <c r="C458" s="13" t="s">
        <v>40</v>
      </c>
      <c r="D458" s="13" t="s">
        <v>4</v>
      </c>
      <c r="E458" s="13" t="s">
        <v>3</v>
      </c>
      <c r="F458" s="13" t="s">
        <v>6</v>
      </c>
      <c r="G458" s="52">
        <v>45536</v>
      </c>
      <c r="H458" s="52">
        <v>45657</v>
      </c>
      <c r="I458" s="12">
        <v>78000</v>
      </c>
      <c r="J458" s="12">
        <v>6930.42</v>
      </c>
      <c r="K458" s="12">
        <v>0</v>
      </c>
      <c r="L458" s="12">
        <f t="shared" si="133"/>
        <v>2238.6</v>
      </c>
      <c r="M458" s="12">
        <f t="shared" si="134"/>
        <v>5537.9999999999991</v>
      </c>
      <c r="N458" s="12">
        <f t="shared" si="135"/>
        <v>897</v>
      </c>
      <c r="O458" s="12">
        <f t="shared" si="136"/>
        <v>2371.1999999999998</v>
      </c>
      <c r="P458" s="12">
        <f t="shared" si="137"/>
        <v>5530.2000000000007</v>
      </c>
      <c r="Q458" s="12"/>
      <c r="R458" s="12">
        <f t="shared" si="138"/>
        <v>16575</v>
      </c>
      <c r="S458" s="12"/>
      <c r="T458" s="12">
        <f t="shared" si="139"/>
        <v>11540.22</v>
      </c>
      <c r="U458" s="12">
        <f t="shared" si="140"/>
        <v>11965.2</v>
      </c>
      <c r="V458" s="12">
        <f t="shared" si="141"/>
        <v>66459.78</v>
      </c>
      <c r="W458" s="58"/>
    </row>
    <row r="459" spans="1:23" s="6" customFormat="1" x14ac:dyDescent="0.2">
      <c r="A459" s="15">
        <f t="shared" si="123"/>
        <v>436</v>
      </c>
      <c r="B459" s="14" t="s">
        <v>63</v>
      </c>
      <c r="C459" s="13" t="s">
        <v>62</v>
      </c>
      <c r="D459" s="13" t="s">
        <v>61</v>
      </c>
      <c r="E459" s="13" t="s">
        <v>3</v>
      </c>
      <c r="F459" s="13" t="s">
        <v>6</v>
      </c>
      <c r="G459" s="52">
        <v>45536</v>
      </c>
      <c r="H459" s="52">
        <v>45689</v>
      </c>
      <c r="I459" s="12">
        <v>85000</v>
      </c>
      <c r="J459" s="12">
        <v>8576.99</v>
      </c>
      <c r="K459" s="12">
        <v>0</v>
      </c>
      <c r="L459" s="12">
        <f t="shared" si="133"/>
        <v>2439.5</v>
      </c>
      <c r="M459" s="12">
        <f t="shared" si="134"/>
        <v>6034.9999999999991</v>
      </c>
      <c r="N459" s="12">
        <f t="shared" si="135"/>
        <v>977.5</v>
      </c>
      <c r="O459" s="12">
        <f t="shared" si="136"/>
        <v>2584</v>
      </c>
      <c r="P459" s="12">
        <f t="shared" si="137"/>
        <v>6026.5</v>
      </c>
      <c r="Q459" s="12"/>
      <c r="R459" s="12">
        <f t="shared" si="138"/>
        <v>18062.5</v>
      </c>
      <c r="S459" s="12">
        <v>0</v>
      </c>
      <c r="T459" s="12">
        <f t="shared" si="139"/>
        <v>13600.49</v>
      </c>
      <c r="U459" s="12">
        <f t="shared" si="140"/>
        <v>13039</v>
      </c>
      <c r="V459" s="12">
        <f t="shared" si="141"/>
        <v>71399.509999999995</v>
      </c>
      <c r="W459" s="58"/>
    </row>
    <row r="460" spans="1:23" s="6" customFormat="1" x14ac:dyDescent="0.2">
      <c r="A460" s="15">
        <f t="shared" si="123"/>
        <v>437</v>
      </c>
      <c r="B460" s="14" t="s">
        <v>5</v>
      </c>
      <c r="C460" s="13" t="s">
        <v>39</v>
      </c>
      <c r="D460" s="13" t="s">
        <v>4</v>
      </c>
      <c r="E460" s="13" t="s">
        <v>3</v>
      </c>
      <c r="F460" s="13" t="s">
        <v>2</v>
      </c>
      <c r="G460" s="52">
        <v>45536</v>
      </c>
      <c r="H460" s="52">
        <v>45657</v>
      </c>
      <c r="I460" s="12">
        <v>42000</v>
      </c>
      <c r="J460" s="12">
        <v>0</v>
      </c>
      <c r="K460" s="12">
        <v>0</v>
      </c>
      <c r="L460" s="12">
        <f t="shared" si="133"/>
        <v>1205.4000000000001</v>
      </c>
      <c r="M460" s="12">
        <f t="shared" si="134"/>
        <v>2981.9999999999995</v>
      </c>
      <c r="N460" s="12">
        <f t="shared" si="135"/>
        <v>483</v>
      </c>
      <c r="O460" s="12">
        <f t="shared" si="136"/>
        <v>1276.8</v>
      </c>
      <c r="P460" s="12">
        <f t="shared" si="137"/>
        <v>2977.8</v>
      </c>
      <c r="Q460" s="12"/>
      <c r="R460" s="12">
        <f t="shared" si="138"/>
        <v>8925</v>
      </c>
      <c r="S460" s="12">
        <v>0</v>
      </c>
      <c r="T460" s="12">
        <f t="shared" si="139"/>
        <v>2482.1999999999998</v>
      </c>
      <c r="U460" s="12">
        <f t="shared" si="140"/>
        <v>6442.7999999999993</v>
      </c>
      <c r="V460" s="12">
        <f t="shared" si="141"/>
        <v>39517.800000000003</v>
      </c>
      <c r="W460" s="58"/>
    </row>
    <row r="461" spans="1:23" s="6" customFormat="1" x14ac:dyDescent="0.2">
      <c r="A461" s="15">
        <f t="shared" si="123"/>
        <v>438</v>
      </c>
      <c r="B461" s="14" t="s">
        <v>5</v>
      </c>
      <c r="C461" s="13" t="s">
        <v>17</v>
      </c>
      <c r="D461" s="13" t="s">
        <v>4</v>
      </c>
      <c r="E461" s="13" t="s">
        <v>3</v>
      </c>
      <c r="F461" s="13" t="s">
        <v>2</v>
      </c>
      <c r="G461" s="52">
        <v>45536</v>
      </c>
      <c r="H461" s="52">
        <v>45657</v>
      </c>
      <c r="I461" s="12">
        <v>120000</v>
      </c>
      <c r="J461" s="12">
        <v>16809.87</v>
      </c>
      <c r="K461" s="12">
        <v>0</v>
      </c>
      <c r="L461" s="12">
        <f t="shared" si="133"/>
        <v>3444</v>
      </c>
      <c r="M461" s="12">
        <f t="shared" si="134"/>
        <v>8520</v>
      </c>
      <c r="N461" s="12">
        <f t="shared" si="135"/>
        <v>1380</v>
      </c>
      <c r="O461" s="12">
        <f t="shared" si="136"/>
        <v>3648</v>
      </c>
      <c r="P461" s="12">
        <f t="shared" si="137"/>
        <v>8508</v>
      </c>
      <c r="Q461" s="12"/>
      <c r="R461" s="12">
        <f t="shared" si="138"/>
        <v>25500</v>
      </c>
      <c r="S461" s="12">
        <v>0</v>
      </c>
      <c r="T461" s="12">
        <f t="shared" si="139"/>
        <v>23901.87</v>
      </c>
      <c r="U461" s="12">
        <f t="shared" si="140"/>
        <v>18408</v>
      </c>
      <c r="V461" s="12">
        <f t="shared" si="141"/>
        <v>96098.13</v>
      </c>
      <c r="W461" s="58"/>
    </row>
    <row r="462" spans="1:23" s="6" customFormat="1" x14ac:dyDescent="0.2">
      <c r="A462" s="15">
        <f t="shared" si="123"/>
        <v>439</v>
      </c>
      <c r="B462" s="14" t="s">
        <v>5</v>
      </c>
      <c r="C462" s="13" t="s">
        <v>11</v>
      </c>
      <c r="D462" s="13" t="s">
        <v>4</v>
      </c>
      <c r="E462" s="13" t="s">
        <v>3</v>
      </c>
      <c r="F462" s="13" t="s">
        <v>2</v>
      </c>
      <c r="G462" s="52">
        <v>45536</v>
      </c>
      <c r="H462" s="52">
        <v>45657</v>
      </c>
      <c r="I462" s="12">
        <v>24000</v>
      </c>
      <c r="J462" s="12">
        <v>0</v>
      </c>
      <c r="K462" s="12">
        <v>0</v>
      </c>
      <c r="L462" s="12">
        <f t="shared" si="133"/>
        <v>688.8</v>
      </c>
      <c r="M462" s="12">
        <f t="shared" si="134"/>
        <v>1703.9999999999998</v>
      </c>
      <c r="N462" s="12">
        <f t="shared" si="135"/>
        <v>276</v>
      </c>
      <c r="O462" s="12">
        <f t="shared" si="136"/>
        <v>729.6</v>
      </c>
      <c r="P462" s="12">
        <f t="shared" si="137"/>
        <v>1701.6000000000001</v>
      </c>
      <c r="Q462" s="12"/>
      <c r="R462" s="12">
        <f t="shared" si="138"/>
        <v>5100</v>
      </c>
      <c r="S462" s="12">
        <v>0</v>
      </c>
      <c r="T462" s="12">
        <f t="shared" si="139"/>
        <v>1418.4</v>
      </c>
      <c r="U462" s="12">
        <f t="shared" si="140"/>
        <v>3681.6</v>
      </c>
      <c r="V462" s="12">
        <f t="shared" si="141"/>
        <v>22581.599999999999</v>
      </c>
      <c r="W462" s="58"/>
    </row>
    <row r="463" spans="1:23" s="6" customFormat="1" x14ac:dyDescent="0.2">
      <c r="A463" s="15">
        <f t="shared" si="123"/>
        <v>440</v>
      </c>
      <c r="B463" s="14" t="s">
        <v>5</v>
      </c>
      <c r="C463" s="13" t="s">
        <v>38</v>
      </c>
      <c r="D463" s="13" t="s">
        <v>4</v>
      </c>
      <c r="E463" s="13" t="s">
        <v>3</v>
      </c>
      <c r="F463" s="13" t="s">
        <v>2</v>
      </c>
      <c r="G463" s="52">
        <v>45536</v>
      </c>
      <c r="H463" s="52">
        <v>45657</v>
      </c>
      <c r="I463" s="12">
        <v>69000</v>
      </c>
      <c r="J463" s="12">
        <v>0</v>
      </c>
      <c r="K463" s="12">
        <v>0</v>
      </c>
      <c r="L463" s="12">
        <f t="shared" si="133"/>
        <v>1980.3</v>
      </c>
      <c r="M463" s="12">
        <f t="shared" si="134"/>
        <v>4899</v>
      </c>
      <c r="N463" s="12">
        <f t="shared" si="135"/>
        <v>793.5</v>
      </c>
      <c r="O463" s="12">
        <f t="shared" si="136"/>
        <v>2097.6</v>
      </c>
      <c r="P463" s="12">
        <f t="shared" si="137"/>
        <v>4892.1000000000004</v>
      </c>
      <c r="Q463" s="12"/>
      <c r="R463" s="12">
        <f t="shared" si="138"/>
        <v>14662.5</v>
      </c>
      <c r="S463" s="12">
        <v>0</v>
      </c>
      <c r="T463" s="12">
        <f t="shared" si="139"/>
        <v>4077.8999999999996</v>
      </c>
      <c r="U463" s="12">
        <f t="shared" si="140"/>
        <v>10584.6</v>
      </c>
      <c r="V463" s="12">
        <f t="shared" si="141"/>
        <v>64922.1</v>
      </c>
      <c r="W463" s="58"/>
    </row>
    <row r="464" spans="1:23" s="6" customFormat="1" x14ac:dyDescent="0.2">
      <c r="A464" s="15">
        <f t="shared" si="123"/>
        <v>441</v>
      </c>
      <c r="B464" s="14" t="s">
        <v>5</v>
      </c>
      <c r="C464" s="13" t="s">
        <v>37</v>
      </c>
      <c r="D464" s="13" t="s">
        <v>4</v>
      </c>
      <c r="E464" s="13" t="s">
        <v>3</v>
      </c>
      <c r="F464" s="13" t="s">
        <v>6</v>
      </c>
      <c r="G464" s="52">
        <v>45536</v>
      </c>
      <c r="H464" s="52">
        <v>45657</v>
      </c>
      <c r="I464" s="12">
        <v>24000</v>
      </c>
      <c r="J464" s="12">
        <v>0</v>
      </c>
      <c r="K464" s="12">
        <v>0</v>
      </c>
      <c r="L464" s="12">
        <f t="shared" si="133"/>
        <v>688.8</v>
      </c>
      <c r="M464" s="12">
        <f t="shared" si="134"/>
        <v>1703.9999999999998</v>
      </c>
      <c r="N464" s="12">
        <f t="shared" si="135"/>
        <v>276</v>
      </c>
      <c r="O464" s="12">
        <f t="shared" si="136"/>
        <v>729.6</v>
      </c>
      <c r="P464" s="12">
        <f t="shared" si="137"/>
        <v>1701.6000000000001</v>
      </c>
      <c r="Q464" s="12">
        <v>5146.38</v>
      </c>
      <c r="R464" s="12">
        <f t="shared" si="138"/>
        <v>5100</v>
      </c>
      <c r="S464" s="12">
        <v>0</v>
      </c>
      <c r="T464" s="12">
        <f t="shared" si="139"/>
        <v>6564.7800000000007</v>
      </c>
      <c r="U464" s="12">
        <f t="shared" si="140"/>
        <v>3681.6</v>
      </c>
      <c r="V464" s="12">
        <f t="shared" si="141"/>
        <v>17435.22</v>
      </c>
      <c r="W464" s="58"/>
    </row>
    <row r="465" spans="1:23" s="6" customFormat="1" x14ac:dyDescent="0.2">
      <c r="A465" s="15">
        <f t="shared" si="123"/>
        <v>442</v>
      </c>
      <c r="B465" s="14" t="s">
        <v>5</v>
      </c>
      <c r="C465" s="13" t="s">
        <v>16</v>
      </c>
      <c r="D465" s="13" t="s">
        <v>4</v>
      </c>
      <c r="E465" s="13" t="s">
        <v>3</v>
      </c>
      <c r="F465" s="13" t="s">
        <v>6</v>
      </c>
      <c r="G465" s="52">
        <v>45536</v>
      </c>
      <c r="H465" s="52">
        <v>45657</v>
      </c>
      <c r="I465" s="12">
        <v>12000</v>
      </c>
      <c r="J465" s="12">
        <v>0</v>
      </c>
      <c r="K465" s="12">
        <v>0</v>
      </c>
      <c r="L465" s="12">
        <f t="shared" si="133"/>
        <v>344.4</v>
      </c>
      <c r="M465" s="12">
        <f t="shared" si="134"/>
        <v>851.99999999999989</v>
      </c>
      <c r="N465" s="12">
        <f t="shared" si="135"/>
        <v>138</v>
      </c>
      <c r="O465" s="12">
        <f t="shared" si="136"/>
        <v>364.8</v>
      </c>
      <c r="P465" s="12">
        <f t="shared" si="137"/>
        <v>850.80000000000007</v>
      </c>
      <c r="Q465" s="12"/>
      <c r="R465" s="12">
        <f t="shared" si="138"/>
        <v>2550</v>
      </c>
      <c r="S465" s="12"/>
      <c r="T465" s="12">
        <f t="shared" si="139"/>
        <v>709.2</v>
      </c>
      <c r="U465" s="12">
        <f t="shared" si="140"/>
        <v>1840.8</v>
      </c>
      <c r="V465" s="12">
        <f t="shared" si="141"/>
        <v>11290.8</v>
      </c>
      <c r="W465" s="58"/>
    </row>
    <row r="466" spans="1:23" s="6" customFormat="1" x14ac:dyDescent="0.2">
      <c r="A466" s="15">
        <f t="shared" si="123"/>
        <v>443</v>
      </c>
      <c r="B466" s="14" t="s">
        <v>5</v>
      </c>
      <c r="C466" s="13" t="s">
        <v>36</v>
      </c>
      <c r="D466" s="13" t="s">
        <v>4</v>
      </c>
      <c r="E466" s="13" t="s">
        <v>3</v>
      </c>
      <c r="F466" s="13" t="s">
        <v>6</v>
      </c>
      <c r="G466" s="52">
        <v>45536</v>
      </c>
      <c r="H466" s="52">
        <v>45657</v>
      </c>
      <c r="I466" s="12">
        <v>48000</v>
      </c>
      <c r="J466" s="12">
        <v>1571.73</v>
      </c>
      <c r="K466" s="12">
        <v>0</v>
      </c>
      <c r="L466" s="12">
        <f t="shared" si="133"/>
        <v>1377.6</v>
      </c>
      <c r="M466" s="12">
        <f t="shared" si="134"/>
        <v>3407.9999999999995</v>
      </c>
      <c r="N466" s="12">
        <f t="shared" si="135"/>
        <v>552</v>
      </c>
      <c r="O466" s="12">
        <f t="shared" si="136"/>
        <v>1459.2</v>
      </c>
      <c r="P466" s="12">
        <f t="shared" si="137"/>
        <v>3403.2000000000003</v>
      </c>
      <c r="Q466" s="12"/>
      <c r="R466" s="12">
        <f t="shared" si="138"/>
        <v>10200</v>
      </c>
      <c r="S466" s="12">
        <v>0</v>
      </c>
      <c r="T466" s="12">
        <f t="shared" si="139"/>
        <v>4408.5300000000007</v>
      </c>
      <c r="U466" s="12">
        <f t="shared" si="140"/>
        <v>7363.2</v>
      </c>
      <c r="V466" s="12">
        <f t="shared" si="141"/>
        <v>43591.47</v>
      </c>
      <c r="W466" s="58"/>
    </row>
    <row r="467" spans="1:23" s="6" customFormat="1" x14ac:dyDescent="0.2">
      <c r="A467" s="15">
        <f t="shared" si="123"/>
        <v>444</v>
      </c>
      <c r="B467" s="14" t="s">
        <v>5</v>
      </c>
      <c r="C467" s="13" t="s">
        <v>35</v>
      </c>
      <c r="D467" s="13" t="s">
        <v>4</v>
      </c>
      <c r="E467" s="13" t="s">
        <v>3</v>
      </c>
      <c r="F467" s="13" t="s">
        <v>6</v>
      </c>
      <c r="G467" s="52">
        <v>45536</v>
      </c>
      <c r="H467" s="52">
        <v>45657</v>
      </c>
      <c r="I467" s="12">
        <v>63000</v>
      </c>
      <c r="J467" s="12">
        <v>0</v>
      </c>
      <c r="K467" s="12">
        <v>0</v>
      </c>
      <c r="L467" s="12">
        <f t="shared" si="133"/>
        <v>1808.1</v>
      </c>
      <c r="M467" s="12">
        <f t="shared" si="134"/>
        <v>4473</v>
      </c>
      <c r="N467" s="12">
        <f t="shared" si="135"/>
        <v>724.5</v>
      </c>
      <c r="O467" s="12">
        <f t="shared" si="136"/>
        <v>1915.2</v>
      </c>
      <c r="P467" s="12">
        <f t="shared" si="137"/>
        <v>4466.7000000000007</v>
      </c>
      <c r="Q467" s="12"/>
      <c r="R467" s="12">
        <f t="shared" si="138"/>
        <v>13387.500000000002</v>
      </c>
      <c r="S467" s="12">
        <v>34039.589999999997</v>
      </c>
      <c r="T467" s="12">
        <f t="shared" si="139"/>
        <v>37762.89</v>
      </c>
      <c r="U467" s="12">
        <f t="shared" si="140"/>
        <v>9664.2000000000007</v>
      </c>
      <c r="V467" s="12">
        <f t="shared" si="141"/>
        <v>25237.11</v>
      </c>
      <c r="W467" s="58"/>
    </row>
    <row r="468" spans="1:23" s="6" customFormat="1" x14ac:dyDescent="0.2">
      <c r="A468" s="15">
        <f t="shared" ref="A468:A514" si="142">1+A467</f>
        <v>445</v>
      </c>
      <c r="B468" s="14" t="s">
        <v>57</v>
      </c>
      <c r="C468" s="13" t="s">
        <v>56</v>
      </c>
      <c r="D468" s="13" t="s">
        <v>55</v>
      </c>
      <c r="E468" s="13" t="s">
        <v>3</v>
      </c>
      <c r="F468" s="13" t="s">
        <v>6</v>
      </c>
      <c r="G468" s="52">
        <v>45536</v>
      </c>
      <c r="H468" s="52">
        <v>45689</v>
      </c>
      <c r="I468" s="12">
        <v>55000</v>
      </c>
      <c r="J468" s="12">
        <v>2559.6799999999998</v>
      </c>
      <c r="K468" s="12">
        <v>0</v>
      </c>
      <c r="L468" s="12">
        <f t="shared" si="133"/>
        <v>1578.5</v>
      </c>
      <c r="M468" s="12">
        <f t="shared" si="134"/>
        <v>3904.9999999999995</v>
      </c>
      <c r="N468" s="12">
        <f t="shared" si="135"/>
        <v>632.5</v>
      </c>
      <c r="O468" s="12">
        <f t="shared" si="136"/>
        <v>1672</v>
      </c>
      <c r="P468" s="12">
        <f t="shared" si="137"/>
        <v>3899.5000000000005</v>
      </c>
      <c r="Q468" s="12"/>
      <c r="R468" s="12">
        <f t="shared" si="138"/>
        <v>11687.5</v>
      </c>
      <c r="S468" s="12">
        <v>8803.5</v>
      </c>
      <c r="T468" s="12">
        <f t="shared" si="139"/>
        <v>14613.68</v>
      </c>
      <c r="U468" s="12">
        <f t="shared" si="140"/>
        <v>8437</v>
      </c>
      <c r="V468" s="12">
        <f t="shared" si="141"/>
        <v>40386.32</v>
      </c>
      <c r="W468" s="58"/>
    </row>
    <row r="469" spans="1:23" s="6" customFormat="1" x14ac:dyDescent="0.2">
      <c r="A469" s="15">
        <f t="shared" si="142"/>
        <v>446</v>
      </c>
      <c r="B469" s="14" t="s">
        <v>5</v>
      </c>
      <c r="C469" s="13" t="s">
        <v>34</v>
      </c>
      <c r="D469" s="13" t="s">
        <v>4</v>
      </c>
      <c r="E469" s="13" t="s">
        <v>3</v>
      </c>
      <c r="F469" s="13" t="s">
        <v>6</v>
      </c>
      <c r="G469" s="52">
        <v>45536</v>
      </c>
      <c r="H469" s="52">
        <v>45657</v>
      </c>
      <c r="I469" s="12">
        <v>61600</v>
      </c>
      <c r="J469" s="12">
        <v>3787.76</v>
      </c>
      <c r="K469" s="12">
        <v>0</v>
      </c>
      <c r="L469" s="12">
        <f t="shared" si="133"/>
        <v>1767.92</v>
      </c>
      <c r="M469" s="12">
        <f t="shared" si="134"/>
        <v>4373.5999999999995</v>
      </c>
      <c r="N469" s="12">
        <f t="shared" si="135"/>
        <v>708.4</v>
      </c>
      <c r="O469" s="12">
        <f t="shared" si="136"/>
        <v>1872.64</v>
      </c>
      <c r="P469" s="12">
        <f t="shared" si="137"/>
        <v>4367.4400000000005</v>
      </c>
      <c r="Q469" s="12"/>
      <c r="R469" s="12">
        <f t="shared" si="138"/>
        <v>13090</v>
      </c>
      <c r="S469" s="12">
        <v>0</v>
      </c>
      <c r="T469" s="12">
        <f t="shared" si="139"/>
        <v>7428.3200000000006</v>
      </c>
      <c r="U469" s="12">
        <f t="shared" si="140"/>
        <v>9449.4399999999987</v>
      </c>
      <c r="V469" s="12">
        <f t="shared" si="141"/>
        <v>54171.68</v>
      </c>
      <c r="W469" s="58"/>
    </row>
    <row r="470" spans="1:23" s="6" customFormat="1" x14ac:dyDescent="0.2">
      <c r="A470" s="15">
        <f t="shared" si="142"/>
        <v>447</v>
      </c>
      <c r="B470" s="14" t="s">
        <v>5</v>
      </c>
      <c r="C470" s="13" t="s">
        <v>33</v>
      </c>
      <c r="D470" s="13" t="s">
        <v>4</v>
      </c>
      <c r="E470" s="13" t="s">
        <v>3</v>
      </c>
      <c r="F470" s="13" t="s">
        <v>6</v>
      </c>
      <c r="G470" s="52">
        <v>45536</v>
      </c>
      <c r="H470" s="52">
        <v>45657</v>
      </c>
      <c r="I470" s="12">
        <v>48000</v>
      </c>
      <c r="J470" s="12">
        <v>1571.73</v>
      </c>
      <c r="K470" s="12">
        <v>0</v>
      </c>
      <c r="L470" s="12">
        <f t="shared" si="133"/>
        <v>1377.6</v>
      </c>
      <c r="M470" s="12">
        <f t="shared" si="134"/>
        <v>3407.9999999999995</v>
      </c>
      <c r="N470" s="12">
        <f t="shared" si="135"/>
        <v>552</v>
      </c>
      <c r="O470" s="12">
        <f t="shared" si="136"/>
        <v>1459.2</v>
      </c>
      <c r="P470" s="12">
        <f t="shared" si="137"/>
        <v>3403.2000000000003</v>
      </c>
      <c r="Q470" s="12"/>
      <c r="R470" s="12">
        <f t="shared" si="138"/>
        <v>10200</v>
      </c>
      <c r="S470" s="59">
        <v>21600.59</v>
      </c>
      <c r="T470" s="12">
        <f t="shared" si="139"/>
        <v>26009.119999999999</v>
      </c>
      <c r="U470" s="12">
        <f t="shared" si="140"/>
        <v>7363.2</v>
      </c>
      <c r="V470" s="12">
        <f t="shared" si="141"/>
        <v>21990.880000000001</v>
      </c>
      <c r="W470" s="58"/>
    </row>
    <row r="471" spans="1:23" s="6" customFormat="1" x14ac:dyDescent="0.2">
      <c r="A471" s="15">
        <f t="shared" si="142"/>
        <v>448</v>
      </c>
      <c r="B471" s="14" t="s">
        <v>5</v>
      </c>
      <c r="C471" s="13" t="s">
        <v>32</v>
      </c>
      <c r="D471" s="13" t="s">
        <v>4</v>
      </c>
      <c r="E471" s="13" t="s">
        <v>3</v>
      </c>
      <c r="F471" s="13" t="s">
        <v>2</v>
      </c>
      <c r="G471" s="52">
        <v>45536</v>
      </c>
      <c r="H471" s="52">
        <v>45657</v>
      </c>
      <c r="I471" s="12">
        <v>48000</v>
      </c>
      <c r="J471" s="12">
        <v>1571.73</v>
      </c>
      <c r="K471" s="12">
        <v>0</v>
      </c>
      <c r="L471" s="12">
        <f t="shared" si="133"/>
        <v>1377.6</v>
      </c>
      <c r="M471" s="12">
        <f t="shared" si="134"/>
        <v>3407.9999999999995</v>
      </c>
      <c r="N471" s="12">
        <f t="shared" si="135"/>
        <v>552</v>
      </c>
      <c r="O471" s="12">
        <f t="shared" si="136"/>
        <v>1459.2</v>
      </c>
      <c r="P471" s="12">
        <f t="shared" si="137"/>
        <v>3403.2000000000003</v>
      </c>
      <c r="Q471" s="12"/>
      <c r="R471" s="12">
        <f t="shared" si="138"/>
        <v>10200</v>
      </c>
      <c r="S471" s="12"/>
      <c r="T471" s="12">
        <f t="shared" si="139"/>
        <v>4408.5300000000007</v>
      </c>
      <c r="U471" s="12">
        <f t="shared" si="140"/>
        <v>7363.2</v>
      </c>
      <c r="V471" s="12">
        <f t="shared" si="141"/>
        <v>43591.47</v>
      </c>
      <c r="W471" s="58"/>
    </row>
    <row r="472" spans="1:23" s="6" customFormat="1" ht="15" customHeight="1" x14ac:dyDescent="0.2">
      <c r="A472" s="15">
        <f t="shared" si="142"/>
        <v>449</v>
      </c>
      <c r="B472" s="14" t="s">
        <v>5</v>
      </c>
      <c r="C472" s="13" t="s">
        <v>31</v>
      </c>
      <c r="D472" s="13" t="s">
        <v>4</v>
      </c>
      <c r="E472" s="13" t="s">
        <v>3</v>
      </c>
      <c r="F472" s="13" t="s">
        <v>6</v>
      </c>
      <c r="G472" s="52">
        <v>45536</v>
      </c>
      <c r="H472" s="52">
        <v>45657</v>
      </c>
      <c r="I472" s="12">
        <v>28600</v>
      </c>
      <c r="J472" s="12">
        <v>0</v>
      </c>
      <c r="K472" s="12">
        <v>0</v>
      </c>
      <c r="L472" s="12">
        <f t="shared" ref="L472:L503" si="143">I472*2.87%</f>
        <v>820.82</v>
      </c>
      <c r="M472" s="12">
        <f t="shared" ref="M472:M503" si="144">I472*7.1%</f>
        <v>2030.6</v>
      </c>
      <c r="N472" s="12">
        <f t="shared" ref="N472:N503" si="145">I472*1.15%</f>
        <v>328.9</v>
      </c>
      <c r="O472" s="12">
        <f t="shared" ref="O472:O503" si="146">I472*3.04%</f>
        <v>869.44</v>
      </c>
      <c r="P472" s="12">
        <f t="shared" ref="P472:P503" si="147">I472*7.09%</f>
        <v>2027.7400000000002</v>
      </c>
      <c r="Q472" s="12"/>
      <c r="R472" s="12">
        <f t="shared" ref="R472:R503" si="148">L472+M472+N472+O472+P472</f>
        <v>6077.5</v>
      </c>
      <c r="S472" s="12">
        <v>0</v>
      </c>
      <c r="T472" s="12">
        <f t="shared" ref="T472:T503" si="149">+L472+O472+Q472+S472+J472+K472</f>
        <v>1690.2600000000002</v>
      </c>
      <c r="U472" s="12">
        <f t="shared" ref="U472:U503" si="150">+P472+N472+M472</f>
        <v>4387.24</v>
      </c>
      <c r="V472" s="12">
        <f t="shared" ref="V472:V503" si="151">+I472-T472</f>
        <v>26909.739999999998</v>
      </c>
      <c r="W472" s="58"/>
    </row>
    <row r="473" spans="1:23" s="6" customFormat="1" ht="15" customHeight="1" x14ac:dyDescent="0.2">
      <c r="A473" s="15">
        <f t="shared" si="142"/>
        <v>450</v>
      </c>
      <c r="B473" s="14" t="s">
        <v>63</v>
      </c>
      <c r="C473" s="13" t="s">
        <v>65</v>
      </c>
      <c r="D473" s="13" t="s">
        <v>64</v>
      </c>
      <c r="E473" s="13" t="s">
        <v>3</v>
      </c>
      <c r="F473" s="13" t="s">
        <v>2</v>
      </c>
      <c r="G473" s="52">
        <v>45444</v>
      </c>
      <c r="H473" s="52">
        <v>45626</v>
      </c>
      <c r="I473" s="12">
        <v>60000</v>
      </c>
      <c r="J473" s="12">
        <v>3486.68</v>
      </c>
      <c r="K473" s="12">
        <v>0</v>
      </c>
      <c r="L473" s="12">
        <f t="shared" si="143"/>
        <v>1722</v>
      </c>
      <c r="M473" s="12">
        <f t="shared" si="144"/>
        <v>4260</v>
      </c>
      <c r="N473" s="12">
        <f t="shared" si="145"/>
        <v>690</v>
      </c>
      <c r="O473" s="12">
        <f t="shared" si="146"/>
        <v>1824</v>
      </c>
      <c r="P473" s="12">
        <f t="shared" si="147"/>
        <v>4254</v>
      </c>
      <c r="Q473" s="12"/>
      <c r="R473" s="12">
        <f t="shared" si="148"/>
        <v>12750</v>
      </c>
      <c r="S473" s="12">
        <v>0</v>
      </c>
      <c r="T473" s="12">
        <f t="shared" si="149"/>
        <v>7032.68</v>
      </c>
      <c r="U473" s="12">
        <f t="shared" si="150"/>
        <v>9204</v>
      </c>
      <c r="V473" s="12">
        <f t="shared" si="151"/>
        <v>52967.32</v>
      </c>
      <c r="W473" s="58"/>
    </row>
    <row r="474" spans="1:23" s="6" customFormat="1" ht="15" customHeight="1" x14ac:dyDescent="0.2">
      <c r="A474" s="15">
        <f t="shared" si="142"/>
        <v>451</v>
      </c>
      <c r="B474" s="14" t="s">
        <v>5</v>
      </c>
      <c r="C474" s="13" t="s">
        <v>30</v>
      </c>
      <c r="D474" s="13" t="s">
        <v>4</v>
      </c>
      <c r="E474" s="13" t="s">
        <v>3</v>
      </c>
      <c r="F474" s="13" t="s">
        <v>6</v>
      </c>
      <c r="G474" s="52">
        <v>45536</v>
      </c>
      <c r="H474" s="52">
        <v>45657</v>
      </c>
      <c r="I474" s="12">
        <v>61600</v>
      </c>
      <c r="J474" s="12">
        <v>3787.76</v>
      </c>
      <c r="K474" s="12">
        <v>0</v>
      </c>
      <c r="L474" s="12">
        <f t="shared" si="143"/>
        <v>1767.92</v>
      </c>
      <c r="M474" s="12">
        <f t="shared" si="144"/>
        <v>4373.5999999999995</v>
      </c>
      <c r="N474" s="12">
        <f t="shared" si="145"/>
        <v>708.4</v>
      </c>
      <c r="O474" s="12">
        <f t="shared" si="146"/>
        <v>1872.64</v>
      </c>
      <c r="P474" s="12">
        <f t="shared" si="147"/>
        <v>4367.4400000000005</v>
      </c>
      <c r="Q474" s="12"/>
      <c r="R474" s="12">
        <f t="shared" si="148"/>
        <v>13090</v>
      </c>
      <c r="S474" s="12">
        <v>0</v>
      </c>
      <c r="T474" s="12">
        <f t="shared" si="149"/>
        <v>7428.3200000000006</v>
      </c>
      <c r="U474" s="12">
        <f t="shared" si="150"/>
        <v>9449.4399999999987</v>
      </c>
      <c r="V474" s="12">
        <f t="shared" si="151"/>
        <v>54171.68</v>
      </c>
      <c r="W474" s="58"/>
    </row>
    <row r="475" spans="1:23" s="6" customFormat="1" ht="15" customHeight="1" x14ac:dyDescent="0.2">
      <c r="A475" s="15">
        <f t="shared" si="142"/>
        <v>452</v>
      </c>
      <c r="B475" s="14" t="s">
        <v>5</v>
      </c>
      <c r="C475" s="13" t="s">
        <v>14</v>
      </c>
      <c r="D475" s="13" t="s">
        <v>4</v>
      </c>
      <c r="E475" s="13" t="s">
        <v>3</v>
      </c>
      <c r="F475" s="13" t="s">
        <v>6</v>
      </c>
      <c r="G475" s="52">
        <v>45536</v>
      </c>
      <c r="H475" s="52">
        <v>45657</v>
      </c>
      <c r="I475" s="12">
        <v>12000</v>
      </c>
      <c r="J475" s="12">
        <v>0</v>
      </c>
      <c r="K475" s="12">
        <v>0</v>
      </c>
      <c r="L475" s="12">
        <f t="shared" si="143"/>
        <v>344.4</v>
      </c>
      <c r="M475" s="12">
        <f t="shared" si="144"/>
        <v>851.99999999999989</v>
      </c>
      <c r="N475" s="12">
        <f t="shared" si="145"/>
        <v>138</v>
      </c>
      <c r="O475" s="12">
        <f t="shared" si="146"/>
        <v>364.8</v>
      </c>
      <c r="P475" s="12">
        <f t="shared" si="147"/>
        <v>850.80000000000007</v>
      </c>
      <c r="Q475" s="12"/>
      <c r="R475" s="12">
        <f t="shared" si="148"/>
        <v>2550</v>
      </c>
      <c r="S475" s="12">
        <v>0</v>
      </c>
      <c r="T475" s="12">
        <f t="shared" si="149"/>
        <v>709.2</v>
      </c>
      <c r="U475" s="12">
        <f t="shared" si="150"/>
        <v>1840.8</v>
      </c>
      <c r="V475" s="12">
        <f t="shared" si="151"/>
        <v>11290.8</v>
      </c>
      <c r="W475" s="58"/>
    </row>
    <row r="476" spans="1:23" s="6" customFormat="1" ht="15" customHeight="1" x14ac:dyDescent="0.2">
      <c r="A476" s="15">
        <f t="shared" si="142"/>
        <v>453</v>
      </c>
      <c r="B476" s="14" t="s">
        <v>502</v>
      </c>
      <c r="C476" s="13" t="s">
        <v>505</v>
      </c>
      <c r="D476" s="13" t="s">
        <v>4</v>
      </c>
      <c r="E476" s="13" t="s">
        <v>3</v>
      </c>
      <c r="F476" s="13" t="s">
        <v>2</v>
      </c>
      <c r="G476" s="52">
        <v>45536</v>
      </c>
      <c r="H476" s="52">
        <v>45657</v>
      </c>
      <c r="I476" s="12">
        <v>9000</v>
      </c>
      <c r="J476" s="12">
        <v>0</v>
      </c>
      <c r="K476" s="12"/>
      <c r="L476" s="12">
        <f t="shared" si="143"/>
        <v>258.3</v>
      </c>
      <c r="M476" s="12">
        <f t="shared" si="144"/>
        <v>638.99999999999989</v>
      </c>
      <c r="N476" s="12">
        <f t="shared" si="145"/>
        <v>103.5</v>
      </c>
      <c r="O476" s="12">
        <f t="shared" si="146"/>
        <v>273.60000000000002</v>
      </c>
      <c r="P476" s="12">
        <f t="shared" si="147"/>
        <v>638.1</v>
      </c>
      <c r="Q476" s="12"/>
      <c r="R476" s="12">
        <f t="shared" si="148"/>
        <v>1912.5</v>
      </c>
      <c r="S476" s="12"/>
      <c r="T476" s="12">
        <f t="shared" si="149"/>
        <v>531.90000000000009</v>
      </c>
      <c r="U476" s="12">
        <f t="shared" si="150"/>
        <v>1380.6</v>
      </c>
      <c r="V476" s="12">
        <f t="shared" si="151"/>
        <v>8468.1</v>
      </c>
      <c r="W476" s="58"/>
    </row>
    <row r="477" spans="1:23" s="6" customFormat="1" ht="15" customHeight="1" x14ac:dyDescent="0.2">
      <c r="A477" s="15">
        <f t="shared" si="142"/>
        <v>454</v>
      </c>
      <c r="B477" s="14" t="s">
        <v>5</v>
      </c>
      <c r="C477" s="13" t="s">
        <v>29</v>
      </c>
      <c r="D477" s="13" t="s">
        <v>4</v>
      </c>
      <c r="E477" s="13" t="s">
        <v>3</v>
      </c>
      <c r="F477" s="13" t="s">
        <v>2</v>
      </c>
      <c r="G477" s="52">
        <v>45536</v>
      </c>
      <c r="H477" s="52">
        <v>45657</v>
      </c>
      <c r="I477" s="12">
        <v>63000</v>
      </c>
      <c r="J477" s="12">
        <v>3708.12</v>
      </c>
      <c r="K477" s="12">
        <v>0</v>
      </c>
      <c r="L477" s="12">
        <f t="shared" si="143"/>
        <v>1808.1</v>
      </c>
      <c r="M477" s="12">
        <f t="shared" si="144"/>
        <v>4473</v>
      </c>
      <c r="N477" s="12">
        <f t="shared" si="145"/>
        <v>724.5</v>
      </c>
      <c r="O477" s="12">
        <f t="shared" si="146"/>
        <v>1915.2</v>
      </c>
      <c r="P477" s="12">
        <f t="shared" si="147"/>
        <v>4466.7000000000007</v>
      </c>
      <c r="Q477" s="12">
        <v>1715.46</v>
      </c>
      <c r="R477" s="12">
        <f t="shared" si="148"/>
        <v>13387.500000000002</v>
      </c>
      <c r="S477" s="12">
        <v>0</v>
      </c>
      <c r="T477" s="12">
        <f t="shared" si="149"/>
        <v>9146.880000000001</v>
      </c>
      <c r="U477" s="12">
        <f t="shared" si="150"/>
        <v>9664.2000000000007</v>
      </c>
      <c r="V477" s="12">
        <f t="shared" si="151"/>
        <v>53853.119999999995</v>
      </c>
      <c r="W477" s="58"/>
    </row>
    <row r="478" spans="1:23" s="6" customFormat="1" ht="15" customHeight="1" x14ac:dyDescent="0.2">
      <c r="A478" s="15">
        <f t="shared" si="142"/>
        <v>455</v>
      </c>
      <c r="B478" s="14" t="s">
        <v>5</v>
      </c>
      <c r="C478" s="13" t="s">
        <v>28</v>
      </c>
      <c r="D478" s="13" t="s">
        <v>4</v>
      </c>
      <c r="E478" s="13" t="s">
        <v>3</v>
      </c>
      <c r="F478" s="13" t="s">
        <v>2</v>
      </c>
      <c r="G478" s="52">
        <v>45536</v>
      </c>
      <c r="H478" s="52">
        <v>45657</v>
      </c>
      <c r="I478" s="12">
        <v>72000</v>
      </c>
      <c r="J478" s="12">
        <v>5744.84</v>
      </c>
      <c r="K478" s="12">
        <v>0</v>
      </c>
      <c r="L478" s="12">
        <f t="shared" si="143"/>
        <v>2066.4</v>
      </c>
      <c r="M478" s="12">
        <f t="shared" si="144"/>
        <v>5111.9999999999991</v>
      </c>
      <c r="N478" s="12">
        <f t="shared" si="145"/>
        <v>828</v>
      </c>
      <c r="O478" s="12">
        <f t="shared" si="146"/>
        <v>2188.8000000000002</v>
      </c>
      <c r="P478" s="12">
        <f t="shared" si="147"/>
        <v>5104.8</v>
      </c>
      <c r="Q478" s="12"/>
      <c r="R478" s="12">
        <f t="shared" si="148"/>
        <v>15300</v>
      </c>
      <c r="S478" s="12">
        <v>0</v>
      </c>
      <c r="T478" s="12">
        <f t="shared" si="149"/>
        <v>10000.040000000001</v>
      </c>
      <c r="U478" s="12">
        <f t="shared" si="150"/>
        <v>11044.8</v>
      </c>
      <c r="V478" s="12">
        <f t="shared" si="151"/>
        <v>61999.96</v>
      </c>
      <c r="W478" s="58"/>
    </row>
    <row r="479" spans="1:23" s="6" customFormat="1" ht="15" customHeight="1" x14ac:dyDescent="0.2">
      <c r="A479" s="15">
        <f t="shared" si="142"/>
        <v>456</v>
      </c>
      <c r="B479" s="14" t="s">
        <v>5</v>
      </c>
      <c r="C479" s="13" t="s">
        <v>27</v>
      </c>
      <c r="D479" s="13" t="s">
        <v>4</v>
      </c>
      <c r="E479" s="13" t="s">
        <v>3</v>
      </c>
      <c r="F479" s="13" t="s">
        <v>2</v>
      </c>
      <c r="G479" s="52">
        <v>45536</v>
      </c>
      <c r="H479" s="52">
        <v>45657</v>
      </c>
      <c r="I479" s="12">
        <v>66000</v>
      </c>
      <c r="J479" s="12">
        <v>4615.76</v>
      </c>
      <c r="K479" s="12">
        <v>0</v>
      </c>
      <c r="L479" s="12">
        <f t="shared" si="143"/>
        <v>1894.2</v>
      </c>
      <c r="M479" s="12">
        <f t="shared" si="144"/>
        <v>4686</v>
      </c>
      <c r="N479" s="12">
        <f t="shared" si="145"/>
        <v>759</v>
      </c>
      <c r="O479" s="12">
        <f t="shared" si="146"/>
        <v>2006.4</v>
      </c>
      <c r="P479" s="12">
        <f t="shared" si="147"/>
        <v>4679.4000000000005</v>
      </c>
      <c r="Q479" s="12"/>
      <c r="R479" s="12">
        <f t="shared" si="148"/>
        <v>14025</v>
      </c>
      <c r="S479" s="12">
        <v>0</v>
      </c>
      <c r="T479" s="12">
        <f t="shared" si="149"/>
        <v>8516.36</v>
      </c>
      <c r="U479" s="12">
        <f t="shared" si="150"/>
        <v>10124.400000000001</v>
      </c>
      <c r="V479" s="12">
        <f t="shared" si="151"/>
        <v>57483.64</v>
      </c>
      <c r="W479" s="58"/>
    </row>
    <row r="480" spans="1:23" s="6" customFormat="1" ht="15" customHeight="1" x14ac:dyDescent="0.2">
      <c r="A480" s="15">
        <f t="shared" si="142"/>
        <v>457</v>
      </c>
      <c r="B480" s="14" t="s">
        <v>502</v>
      </c>
      <c r="C480" s="13" t="s">
        <v>492</v>
      </c>
      <c r="D480" s="13" t="s">
        <v>4</v>
      </c>
      <c r="E480" s="13" t="s">
        <v>3</v>
      </c>
      <c r="F480" s="13" t="s">
        <v>2</v>
      </c>
      <c r="G480" s="52">
        <v>45536</v>
      </c>
      <c r="H480" s="52">
        <v>45657</v>
      </c>
      <c r="I480" s="12">
        <v>6600</v>
      </c>
      <c r="J480" s="55">
        <v>0</v>
      </c>
      <c r="K480" s="12">
        <v>0</v>
      </c>
      <c r="L480" s="12">
        <f t="shared" si="143"/>
        <v>189.42</v>
      </c>
      <c r="M480" s="12">
        <f t="shared" si="144"/>
        <v>468.59999999999997</v>
      </c>
      <c r="N480" s="12">
        <f t="shared" si="145"/>
        <v>75.900000000000006</v>
      </c>
      <c r="O480" s="12">
        <f t="shared" si="146"/>
        <v>200.64</v>
      </c>
      <c r="P480" s="12">
        <f t="shared" si="147"/>
        <v>467.94000000000005</v>
      </c>
      <c r="Q480" s="12"/>
      <c r="R480" s="12">
        <f t="shared" si="148"/>
        <v>1402.5</v>
      </c>
      <c r="S480" s="12"/>
      <c r="T480" s="12">
        <f t="shared" si="149"/>
        <v>390.05999999999995</v>
      </c>
      <c r="U480" s="12">
        <f t="shared" si="150"/>
        <v>1012.44</v>
      </c>
      <c r="V480" s="12">
        <f t="shared" si="151"/>
        <v>6209.9400000000005</v>
      </c>
      <c r="W480" s="58"/>
    </row>
    <row r="481" spans="1:23" s="6" customFormat="1" ht="15" customHeight="1" x14ac:dyDescent="0.2">
      <c r="A481" s="15">
        <f t="shared" si="142"/>
        <v>458</v>
      </c>
      <c r="B481" s="14" t="s">
        <v>502</v>
      </c>
      <c r="C481" s="13" t="s">
        <v>26</v>
      </c>
      <c r="D481" s="13" t="s">
        <v>4</v>
      </c>
      <c r="E481" s="13" t="s">
        <v>3</v>
      </c>
      <c r="F481" s="13" t="s">
        <v>6</v>
      </c>
      <c r="G481" s="52">
        <v>45536</v>
      </c>
      <c r="H481" s="52">
        <v>45657</v>
      </c>
      <c r="I481" s="12">
        <v>72000</v>
      </c>
      <c r="J481" s="55">
        <v>5744.84</v>
      </c>
      <c r="K481" s="12">
        <v>0</v>
      </c>
      <c r="L481" s="12">
        <f t="shared" si="143"/>
        <v>2066.4</v>
      </c>
      <c r="M481" s="12">
        <f t="shared" si="144"/>
        <v>5111.9999999999991</v>
      </c>
      <c r="N481" s="12">
        <f t="shared" si="145"/>
        <v>828</v>
      </c>
      <c r="O481" s="12">
        <f t="shared" si="146"/>
        <v>2188.8000000000002</v>
      </c>
      <c r="P481" s="12">
        <f t="shared" si="147"/>
        <v>5104.8</v>
      </c>
      <c r="Q481" s="12"/>
      <c r="R481" s="12">
        <f t="shared" si="148"/>
        <v>15300</v>
      </c>
      <c r="S481" s="12">
        <v>46024.33</v>
      </c>
      <c r="T481" s="12">
        <f t="shared" si="149"/>
        <v>56024.369999999995</v>
      </c>
      <c r="U481" s="12">
        <f t="shared" si="150"/>
        <v>11044.8</v>
      </c>
      <c r="V481" s="12">
        <f t="shared" si="151"/>
        <v>15975.630000000005</v>
      </c>
      <c r="W481" s="58"/>
    </row>
    <row r="482" spans="1:23" s="6" customFormat="1" ht="15" customHeight="1" x14ac:dyDescent="0.2">
      <c r="A482" s="15">
        <f t="shared" si="142"/>
        <v>459</v>
      </c>
      <c r="B482" s="14" t="s">
        <v>502</v>
      </c>
      <c r="C482" s="13" t="s">
        <v>25</v>
      </c>
      <c r="D482" s="13" t="s">
        <v>4</v>
      </c>
      <c r="E482" s="13" t="s">
        <v>3</v>
      </c>
      <c r="F482" s="13" t="s">
        <v>6</v>
      </c>
      <c r="G482" s="52">
        <v>45536</v>
      </c>
      <c r="H482" s="52">
        <v>45657</v>
      </c>
      <c r="I482" s="12">
        <v>120000</v>
      </c>
      <c r="J482" s="12">
        <v>16809.87</v>
      </c>
      <c r="K482" s="12">
        <v>0</v>
      </c>
      <c r="L482" s="12">
        <f t="shared" si="143"/>
        <v>3444</v>
      </c>
      <c r="M482" s="12">
        <f t="shared" si="144"/>
        <v>8520</v>
      </c>
      <c r="N482" s="12">
        <f t="shared" si="145"/>
        <v>1380</v>
      </c>
      <c r="O482" s="12">
        <f t="shared" si="146"/>
        <v>3648</v>
      </c>
      <c r="P482" s="12">
        <f t="shared" si="147"/>
        <v>8508</v>
      </c>
      <c r="Q482" s="12"/>
      <c r="R482" s="12">
        <f t="shared" si="148"/>
        <v>25500</v>
      </c>
      <c r="S482" s="12">
        <v>0</v>
      </c>
      <c r="T482" s="12">
        <f t="shared" si="149"/>
        <v>23901.87</v>
      </c>
      <c r="U482" s="12">
        <f t="shared" si="150"/>
        <v>18408</v>
      </c>
      <c r="V482" s="12">
        <f t="shared" si="151"/>
        <v>96098.13</v>
      </c>
      <c r="W482" s="58"/>
    </row>
    <row r="483" spans="1:23" s="6" customFormat="1" ht="15" customHeight="1" x14ac:dyDescent="0.2">
      <c r="A483" s="15">
        <f t="shared" si="142"/>
        <v>460</v>
      </c>
      <c r="B483" s="14" t="s">
        <v>502</v>
      </c>
      <c r="C483" s="13" t="s">
        <v>15</v>
      </c>
      <c r="D483" s="13" t="s">
        <v>4</v>
      </c>
      <c r="E483" s="13" t="s">
        <v>3</v>
      </c>
      <c r="F483" s="13" t="s">
        <v>2</v>
      </c>
      <c r="G483" s="52">
        <v>45536</v>
      </c>
      <c r="H483" s="52">
        <v>45657</v>
      </c>
      <c r="I483" s="12">
        <v>48000</v>
      </c>
      <c r="J483" s="12">
        <v>1571.73</v>
      </c>
      <c r="K483" s="12">
        <v>0</v>
      </c>
      <c r="L483" s="12">
        <f t="shared" si="143"/>
        <v>1377.6</v>
      </c>
      <c r="M483" s="12">
        <f t="shared" si="144"/>
        <v>3407.9999999999995</v>
      </c>
      <c r="N483" s="12">
        <f t="shared" si="145"/>
        <v>552</v>
      </c>
      <c r="O483" s="12">
        <f t="shared" si="146"/>
        <v>1459.2</v>
      </c>
      <c r="P483" s="12">
        <f t="shared" si="147"/>
        <v>3403.2000000000003</v>
      </c>
      <c r="Q483" s="12"/>
      <c r="R483" s="12">
        <f t="shared" si="148"/>
        <v>10200</v>
      </c>
      <c r="S483" s="12">
        <v>0</v>
      </c>
      <c r="T483" s="12">
        <f t="shared" si="149"/>
        <v>4408.5300000000007</v>
      </c>
      <c r="U483" s="12">
        <f t="shared" si="150"/>
        <v>7363.2</v>
      </c>
      <c r="V483" s="12">
        <f t="shared" si="151"/>
        <v>43591.47</v>
      </c>
      <c r="W483" s="58"/>
    </row>
    <row r="484" spans="1:23" s="6" customFormat="1" ht="15" customHeight="1" x14ac:dyDescent="0.2">
      <c r="A484" s="15">
        <f t="shared" si="142"/>
        <v>461</v>
      </c>
      <c r="B484" s="14" t="s">
        <v>502</v>
      </c>
      <c r="C484" s="13" t="s">
        <v>24</v>
      </c>
      <c r="D484" s="13" t="s">
        <v>4</v>
      </c>
      <c r="E484" s="13" t="s">
        <v>3</v>
      </c>
      <c r="F484" s="13" t="s">
        <v>2</v>
      </c>
      <c r="G484" s="52">
        <v>45536</v>
      </c>
      <c r="H484" s="52">
        <v>45657</v>
      </c>
      <c r="I484" s="12">
        <v>39000</v>
      </c>
      <c r="J484" s="12">
        <v>0</v>
      </c>
      <c r="K484" s="12">
        <v>0</v>
      </c>
      <c r="L484" s="12">
        <f t="shared" si="143"/>
        <v>1119.3</v>
      </c>
      <c r="M484" s="12">
        <f t="shared" si="144"/>
        <v>2768.9999999999995</v>
      </c>
      <c r="N484" s="12">
        <f t="shared" si="145"/>
        <v>448.5</v>
      </c>
      <c r="O484" s="12">
        <f t="shared" si="146"/>
        <v>1185.5999999999999</v>
      </c>
      <c r="P484" s="12">
        <f t="shared" si="147"/>
        <v>2765.1000000000004</v>
      </c>
      <c r="Q484" s="12"/>
      <c r="R484" s="12">
        <f t="shared" si="148"/>
        <v>8287.5</v>
      </c>
      <c r="S484" s="12">
        <v>0</v>
      </c>
      <c r="T484" s="12">
        <f t="shared" si="149"/>
        <v>2304.8999999999996</v>
      </c>
      <c r="U484" s="12">
        <f t="shared" si="150"/>
        <v>5982.6</v>
      </c>
      <c r="V484" s="12">
        <f t="shared" si="151"/>
        <v>36695.1</v>
      </c>
      <c r="W484" s="58"/>
    </row>
    <row r="485" spans="1:23" s="6" customFormat="1" ht="15" customHeight="1" x14ac:dyDescent="0.2">
      <c r="A485" s="15">
        <f t="shared" si="142"/>
        <v>462</v>
      </c>
      <c r="B485" s="14" t="s">
        <v>502</v>
      </c>
      <c r="C485" s="13" t="s">
        <v>23</v>
      </c>
      <c r="D485" s="13" t="s">
        <v>4</v>
      </c>
      <c r="E485" s="13" t="s">
        <v>3</v>
      </c>
      <c r="F485" s="13" t="s">
        <v>2</v>
      </c>
      <c r="G485" s="52">
        <v>45536</v>
      </c>
      <c r="H485" s="52">
        <v>45657</v>
      </c>
      <c r="I485" s="12">
        <v>120000</v>
      </c>
      <c r="J485" s="12">
        <v>16809.87</v>
      </c>
      <c r="K485" s="12">
        <v>0</v>
      </c>
      <c r="L485" s="12">
        <f t="shared" si="143"/>
        <v>3444</v>
      </c>
      <c r="M485" s="12">
        <f t="shared" si="144"/>
        <v>8520</v>
      </c>
      <c r="N485" s="12">
        <f t="shared" si="145"/>
        <v>1380</v>
      </c>
      <c r="O485" s="12">
        <f t="shared" si="146"/>
        <v>3648</v>
      </c>
      <c r="P485" s="12">
        <f t="shared" si="147"/>
        <v>8508</v>
      </c>
      <c r="Q485" s="12"/>
      <c r="R485" s="12">
        <f t="shared" si="148"/>
        <v>25500</v>
      </c>
      <c r="S485" s="12">
        <v>0</v>
      </c>
      <c r="T485" s="12">
        <f t="shared" si="149"/>
        <v>23901.87</v>
      </c>
      <c r="U485" s="12">
        <f t="shared" si="150"/>
        <v>18408</v>
      </c>
      <c r="V485" s="12">
        <f t="shared" si="151"/>
        <v>96098.13</v>
      </c>
      <c r="W485" s="58"/>
    </row>
    <row r="486" spans="1:23" s="6" customFormat="1" ht="15" customHeight="1" x14ac:dyDescent="0.2">
      <c r="A486" s="15">
        <f t="shared" si="142"/>
        <v>463</v>
      </c>
      <c r="B486" s="14" t="s">
        <v>502</v>
      </c>
      <c r="C486" s="13" t="s">
        <v>22</v>
      </c>
      <c r="D486" s="13" t="s">
        <v>4</v>
      </c>
      <c r="E486" s="13" t="s">
        <v>3</v>
      </c>
      <c r="F486" s="13" t="s">
        <v>6</v>
      </c>
      <c r="G486" s="52">
        <v>45536</v>
      </c>
      <c r="H486" s="52">
        <v>45657</v>
      </c>
      <c r="I486" s="12">
        <v>57000</v>
      </c>
      <c r="J486" s="12">
        <v>2922.14</v>
      </c>
      <c r="K486" s="12">
        <v>0</v>
      </c>
      <c r="L486" s="12">
        <f t="shared" si="143"/>
        <v>1635.9</v>
      </c>
      <c r="M486" s="12">
        <f t="shared" si="144"/>
        <v>4046.9999999999995</v>
      </c>
      <c r="N486" s="12">
        <f t="shared" si="145"/>
        <v>655.5</v>
      </c>
      <c r="O486" s="12">
        <f t="shared" si="146"/>
        <v>1732.8</v>
      </c>
      <c r="P486" s="12">
        <f t="shared" si="147"/>
        <v>4041.3</v>
      </c>
      <c r="Q486" s="12"/>
      <c r="R486" s="12">
        <f t="shared" si="148"/>
        <v>12112.5</v>
      </c>
      <c r="S486" s="12">
        <v>0</v>
      </c>
      <c r="T486" s="12">
        <f t="shared" si="149"/>
        <v>6290.84</v>
      </c>
      <c r="U486" s="12">
        <f t="shared" si="150"/>
        <v>8743.7999999999993</v>
      </c>
      <c r="V486" s="12">
        <f t="shared" si="151"/>
        <v>50709.16</v>
      </c>
      <c r="W486" s="58"/>
    </row>
    <row r="487" spans="1:23" s="6" customFormat="1" ht="15" customHeight="1" x14ac:dyDescent="0.2">
      <c r="A487" s="15">
        <f t="shared" si="142"/>
        <v>464</v>
      </c>
      <c r="B487" s="14" t="s">
        <v>502</v>
      </c>
      <c r="C487" s="13" t="s">
        <v>21</v>
      </c>
      <c r="D487" s="13" t="s">
        <v>4</v>
      </c>
      <c r="E487" s="13" t="s">
        <v>3</v>
      </c>
      <c r="F487" s="13" t="s">
        <v>6</v>
      </c>
      <c r="G487" s="52">
        <v>45536</v>
      </c>
      <c r="H487" s="52">
        <v>45657</v>
      </c>
      <c r="I487" s="12">
        <v>27000</v>
      </c>
      <c r="J487" s="12">
        <v>0</v>
      </c>
      <c r="K487" s="12">
        <v>0</v>
      </c>
      <c r="L487" s="12">
        <f t="shared" si="143"/>
        <v>774.9</v>
      </c>
      <c r="M487" s="12">
        <f t="shared" si="144"/>
        <v>1916.9999999999998</v>
      </c>
      <c r="N487" s="12">
        <f t="shared" si="145"/>
        <v>310.5</v>
      </c>
      <c r="O487" s="12">
        <f t="shared" si="146"/>
        <v>820.8</v>
      </c>
      <c r="P487" s="12">
        <f t="shared" si="147"/>
        <v>1914.3000000000002</v>
      </c>
      <c r="Q487" s="12"/>
      <c r="R487" s="12">
        <f t="shared" si="148"/>
        <v>5737.5</v>
      </c>
      <c r="S487" s="12">
        <v>0</v>
      </c>
      <c r="T487" s="12">
        <f t="shared" si="149"/>
        <v>1595.6999999999998</v>
      </c>
      <c r="U487" s="12">
        <f t="shared" si="150"/>
        <v>4141.8</v>
      </c>
      <c r="V487" s="12">
        <f t="shared" si="151"/>
        <v>25404.3</v>
      </c>
      <c r="W487" s="58"/>
    </row>
    <row r="488" spans="1:23" s="6" customFormat="1" ht="15" customHeight="1" x14ac:dyDescent="0.2">
      <c r="A488" s="15">
        <f t="shared" si="142"/>
        <v>465</v>
      </c>
      <c r="B488" s="14" t="s">
        <v>502</v>
      </c>
      <c r="C488" s="13" t="s">
        <v>20</v>
      </c>
      <c r="D488" s="13" t="s">
        <v>4</v>
      </c>
      <c r="E488" s="13" t="s">
        <v>3</v>
      </c>
      <c r="F488" s="13" t="s">
        <v>2</v>
      </c>
      <c r="G488" s="52">
        <v>45536</v>
      </c>
      <c r="H488" s="52">
        <v>45657</v>
      </c>
      <c r="I488" s="12">
        <v>24000</v>
      </c>
      <c r="J488" s="12">
        <v>0</v>
      </c>
      <c r="K488" s="12">
        <v>0</v>
      </c>
      <c r="L488" s="12">
        <f t="shared" si="143"/>
        <v>688.8</v>
      </c>
      <c r="M488" s="12">
        <f t="shared" si="144"/>
        <v>1703.9999999999998</v>
      </c>
      <c r="N488" s="12">
        <f t="shared" si="145"/>
        <v>276</v>
      </c>
      <c r="O488" s="12">
        <f t="shared" si="146"/>
        <v>729.6</v>
      </c>
      <c r="P488" s="12">
        <f t="shared" si="147"/>
        <v>1701.6000000000001</v>
      </c>
      <c r="Q488" s="12"/>
      <c r="R488" s="12">
        <f t="shared" si="148"/>
        <v>5100</v>
      </c>
      <c r="S488" s="12">
        <v>0</v>
      </c>
      <c r="T488" s="12">
        <f t="shared" si="149"/>
        <v>1418.4</v>
      </c>
      <c r="U488" s="12">
        <f t="shared" si="150"/>
        <v>3681.6</v>
      </c>
      <c r="V488" s="12">
        <f t="shared" si="151"/>
        <v>22581.599999999999</v>
      </c>
      <c r="W488" s="58"/>
    </row>
    <row r="489" spans="1:23" s="6" customFormat="1" ht="15" customHeight="1" x14ac:dyDescent="0.2">
      <c r="A489" s="15">
        <f t="shared" si="142"/>
        <v>466</v>
      </c>
      <c r="B489" s="14" t="s">
        <v>502</v>
      </c>
      <c r="C489" s="13" t="s">
        <v>18</v>
      </c>
      <c r="D489" s="13" t="s">
        <v>4</v>
      </c>
      <c r="E489" s="13" t="s">
        <v>3</v>
      </c>
      <c r="F489" s="13" t="s">
        <v>2</v>
      </c>
      <c r="G489" s="52">
        <v>45536</v>
      </c>
      <c r="H489" s="52">
        <v>45657</v>
      </c>
      <c r="I489" s="12">
        <v>39600</v>
      </c>
      <c r="J489" s="12">
        <v>0</v>
      </c>
      <c r="K489" s="12">
        <v>0</v>
      </c>
      <c r="L489" s="12">
        <f t="shared" si="143"/>
        <v>1136.52</v>
      </c>
      <c r="M489" s="12">
        <f t="shared" si="144"/>
        <v>2811.6</v>
      </c>
      <c r="N489" s="12">
        <f t="shared" si="145"/>
        <v>455.4</v>
      </c>
      <c r="O489" s="12">
        <f t="shared" si="146"/>
        <v>1203.8399999999999</v>
      </c>
      <c r="P489" s="12">
        <f t="shared" si="147"/>
        <v>2807.6400000000003</v>
      </c>
      <c r="Q489" s="12"/>
      <c r="R489" s="12">
        <f t="shared" si="148"/>
        <v>8415</v>
      </c>
      <c r="S489" s="12">
        <v>0</v>
      </c>
      <c r="T489" s="12">
        <f t="shared" si="149"/>
        <v>2340.3599999999997</v>
      </c>
      <c r="U489" s="12">
        <f t="shared" si="150"/>
        <v>6074.64</v>
      </c>
      <c r="V489" s="12">
        <f t="shared" si="151"/>
        <v>37259.64</v>
      </c>
      <c r="W489" s="58"/>
    </row>
    <row r="490" spans="1:23" s="6" customFormat="1" ht="15" customHeight="1" x14ac:dyDescent="0.2">
      <c r="A490" s="15">
        <f t="shared" si="142"/>
        <v>467</v>
      </c>
      <c r="B490" s="14" t="s">
        <v>502</v>
      </c>
      <c r="C490" s="13" t="s">
        <v>10</v>
      </c>
      <c r="D490" s="13" t="s">
        <v>4</v>
      </c>
      <c r="E490" s="13" t="s">
        <v>3</v>
      </c>
      <c r="F490" s="13" t="s">
        <v>6</v>
      </c>
      <c r="G490" s="52">
        <v>45536</v>
      </c>
      <c r="H490" s="52">
        <v>45657</v>
      </c>
      <c r="I490" s="12">
        <v>24000</v>
      </c>
      <c r="J490" s="12">
        <v>0</v>
      </c>
      <c r="K490" s="12">
        <v>0</v>
      </c>
      <c r="L490" s="12">
        <f t="shared" si="143"/>
        <v>688.8</v>
      </c>
      <c r="M490" s="12">
        <f t="shared" si="144"/>
        <v>1703.9999999999998</v>
      </c>
      <c r="N490" s="12">
        <f t="shared" si="145"/>
        <v>276</v>
      </c>
      <c r="O490" s="12">
        <f t="shared" si="146"/>
        <v>729.6</v>
      </c>
      <c r="P490" s="12">
        <f t="shared" si="147"/>
        <v>1701.6000000000001</v>
      </c>
      <c r="Q490" s="12"/>
      <c r="R490" s="12">
        <f t="shared" si="148"/>
        <v>5100</v>
      </c>
      <c r="S490" s="12">
        <v>0</v>
      </c>
      <c r="T490" s="12">
        <f t="shared" si="149"/>
        <v>1418.4</v>
      </c>
      <c r="U490" s="12">
        <f t="shared" si="150"/>
        <v>3681.6</v>
      </c>
      <c r="V490" s="12">
        <f t="shared" si="151"/>
        <v>22581.599999999999</v>
      </c>
      <c r="W490" s="58"/>
    </row>
    <row r="491" spans="1:23" s="6" customFormat="1" ht="15" customHeight="1" x14ac:dyDescent="0.2">
      <c r="A491" s="15">
        <f t="shared" si="142"/>
        <v>468</v>
      </c>
      <c r="B491" s="14" t="s">
        <v>502</v>
      </c>
      <c r="C491" s="13" t="s">
        <v>452</v>
      </c>
      <c r="D491" s="13" t="s">
        <v>4</v>
      </c>
      <c r="E491" s="13" t="s">
        <v>3</v>
      </c>
      <c r="F491" s="13" t="s">
        <v>6</v>
      </c>
      <c r="G491" s="52">
        <v>45536</v>
      </c>
      <c r="H491" s="52">
        <v>45657</v>
      </c>
      <c r="I491" s="12">
        <v>57000</v>
      </c>
      <c r="J491" s="12">
        <v>2922.14</v>
      </c>
      <c r="K491" s="12">
        <v>0</v>
      </c>
      <c r="L491" s="12">
        <f t="shared" si="143"/>
        <v>1635.9</v>
      </c>
      <c r="M491" s="12">
        <f t="shared" si="144"/>
        <v>4046.9999999999995</v>
      </c>
      <c r="N491" s="12">
        <f t="shared" si="145"/>
        <v>655.5</v>
      </c>
      <c r="O491" s="12">
        <f t="shared" si="146"/>
        <v>1732.8</v>
      </c>
      <c r="P491" s="12">
        <f t="shared" si="147"/>
        <v>4041.3</v>
      </c>
      <c r="Q491" s="12"/>
      <c r="R491" s="12">
        <f t="shared" si="148"/>
        <v>12112.5</v>
      </c>
      <c r="S491" s="12">
        <v>36943.86</v>
      </c>
      <c r="T491" s="12">
        <f t="shared" si="149"/>
        <v>43234.7</v>
      </c>
      <c r="U491" s="12">
        <f t="shared" si="150"/>
        <v>8743.7999999999993</v>
      </c>
      <c r="V491" s="12">
        <f t="shared" si="151"/>
        <v>13765.300000000003</v>
      </c>
      <c r="W491" s="58"/>
    </row>
    <row r="492" spans="1:23" s="6" customFormat="1" ht="15" customHeight="1" x14ac:dyDescent="0.2">
      <c r="A492" s="15">
        <f t="shared" si="142"/>
        <v>469</v>
      </c>
      <c r="B492" s="14" t="s">
        <v>502</v>
      </c>
      <c r="C492" s="13" t="s">
        <v>9</v>
      </c>
      <c r="D492" s="13" t="s">
        <v>4</v>
      </c>
      <c r="E492" s="13" t="s">
        <v>3</v>
      </c>
      <c r="F492" s="13" t="s">
        <v>6</v>
      </c>
      <c r="G492" s="52">
        <v>45536</v>
      </c>
      <c r="H492" s="52">
        <v>45657</v>
      </c>
      <c r="I492" s="12">
        <v>81000</v>
      </c>
      <c r="J492" s="12">
        <v>0</v>
      </c>
      <c r="K492" s="12">
        <v>0</v>
      </c>
      <c r="L492" s="12">
        <f t="shared" si="143"/>
        <v>2324.6999999999998</v>
      </c>
      <c r="M492" s="12">
        <f t="shared" si="144"/>
        <v>5750.9999999999991</v>
      </c>
      <c r="N492" s="12">
        <f t="shared" si="145"/>
        <v>931.5</v>
      </c>
      <c r="O492" s="12">
        <f t="shared" si="146"/>
        <v>2462.4</v>
      </c>
      <c r="P492" s="12">
        <f t="shared" si="147"/>
        <v>5742.9000000000005</v>
      </c>
      <c r="Q492" s="12"/>
      <c r="R492" s="12">
        <f t="shared" si="148"/>
        <v>17212.5</v>
      </c>
      <c r="S492" s="12">
        <v>14611.13</v>
      </c>
      <c r="T492" s="12">
        <f t="shared" si="149"/>
        <v>19398.23</v>
      </c>
      <c r="U492" s="12">
        <f t="shared" si="150"/>
        <v>12425.4</v>
      </c>
      <c r="V492" s="12">
        <f t="shared" si="151"/>
        <v>61601.770000000004</v>
      </c>
      <c r="W492" s="58"/>
    </row>
    <row r="493" spans="1:23" s="6" customFormat="1" ht="15" customHeight="1" x14ac:dyDescent="0.2">
      <c r="A493" s="15">
        <f t="shared" si="142"/>
        <v>470</v>
      </c>
      <c r="B493" s="14" t="s">
        <v>502</v>
      </c>
      <c r="C493" s="13" t="s">
        <v>19</v>
      </c>
      <c r="D493" s="13" t="s">
        <v>4</v>
      </c>
      <c r="E493" s="13" t="s">
        <v>3</v>
      </c>
      <c r="F493" s="13" t="s">
        <v>6</v>
      </c>
      <c r="G493" s="52">
        <v>45536</v>
      </c>
      <c r="H493" s="52">
        <v>45657</v>
      </c>
      <c r="I493" s="12">
        <v>63000</v>
      </c>
      <c r="J493" s="12">
        <v>0</v>
      </c>
      <c r="K493" s="12">
        <v>0</v>
      </c>
      <c r="L493" s="12">
        <f t="shared" si="143"/>
        <v>1808.1</v>
      </c>
      <c r="M493" s="12">
        <f t="shared" si="144"/>
        <v>4473</v>
      </c>
      <c r="N493" s="12">
        <f t="shared" si="145"/>
        <v>724.5</v>
      </c>
      <c r="O493" s="12">
        <f t="shared" si="146"/>
        <v>1915.2</v>
      </c>
      <c r="P493" s="12">
        <f t="shared" si="147"/>
        <v>4466.7000000000007</v>
      </c>
      <c r="Q493" s="12"/>
      <c r="R493" s="12">
        <f t="shared" si="148"/>
        <v>13387.500000000002</v>
      </c>
      <c r="S493" s="12">
        <v>0</v>
      </c>
      <c r="T493" s="12">
        <f t="shared" si="149"/>
        <v>3723.3</v>
      </c>
      <c r="U493" s="12">
        <f t="shared" si="150"/>
        <v>9664.2000000000007</v>
      </c>
      <c r="V493" s="12">
        <f t="shared" si="151"/>
        <v>59276.7</v>
      </c>
      <c r="W493" s="58"/>
    </row>
    <row r="494" spans="1:23" s="6" customFormat="1" ht="15" customHeight="1" x14ac:dyDescent="0.2">
      <c r="A494" s="15">
        <f t="shared" si="142"/>
        <v>471</v>
      </c>
      <c r="B494" s="14" t="s">
        <v>502</v>
      </c>
      <c r="C494" s="13" t="s">
        <v>565</v>
      </c>
      <c r="D494" s="13" t="s">
        <v>4</v>
      </c>
      <c r="E494" s="13" t="s">
        <v>3</v>
      </c>
      <c r="F494" s="13" t="s">
        <v>2</v>
      </c>
      <c r="G494" s="52">
        <v>45536</v>
      </c>
      <c r="H494" s="52">
        <v>45657</v>
      </c>
      <c r="I494" s="12">
        <v>18000</v>
      </c>
      <c r="J494" s="12">
        <v>0</v>
      </c>
      <c r="K494" s="12">
        <v>0</v>
      </c>
      <c r="L494" s="12">
        <f t="shared" si="143"/>
        <v>516.6</v>
      </c>
      <c r="M494" s="12">
        <f t="shared" si="144"/>
        <v>1277.9999999999998</v>
      </c>
      <c r="N494" s="12">
        <f t="shared" si="145"/>
        <v>207</v>
      </c>
      <c r="O494" s="12">
        <f t="shared" si="146"/>
        <v>547.20000000000005</v>
      </c>
      <c r="P494" s="12">
        <f t="shared" si="147"/>
        <v>1276.2</v>
      </c>
      <c r="Q494" s="12"/>
      <c r="R494" s="12">
        <f t="shared" si="148"/>
        <v>3825</v>
      </c>
      <c r="S494" s="12">
        <v>0</v>
      </c>
      <c r="T494" s="12">
        <f t="shared" si="149"/>
        <v>1063.8000000000002</v>
      </c>
      <c r="U494" s="12">
        <f t="shared" si="150"/>
        <v>2761.2</v>
      </c>
      <c r="V494" s="12">
        <f t="shared" si="151"/>
        <v>16936.2</v>
      </c>
      <c r="W494" s="58"/>
    </row>
    <row r="495" spans="1:23" s="6" customFormat="1" ht="15" customHeight="1" x14ac:dyDescent="0.2">
      <c r="A495" s="15">
        <f t="shared" si="142"/>
        <v>472</v>
      </c>
      <c r="B495" s="14" t="s">
        <v>502</v>
      </c>
      <c r="C495" s="13" t="s">
        <v>601</v>
      </c>
      <c r="D495" s="13" t="s">
        <v>4</v>
      </c>
      <c r="E495" s="13" t="s">
        <v>3</v>
      </c>
      <c r="F495" s="13" t="s">
        <v>2</v>
      </c>
      <c r="G495" s="52">
        <v>45536</v>
      </c>
      <c r="H495" s="52">
        <v>45657</v>
      </c>
      <c r="I495" s="12">
        <v>22000</v>
      </c>
      <c r="J495" s="12">
        <v>0</v>
      </c>
      <c r="K495" s="12">
        <v>0</v>
      </c>
      <c r="L495" s="12">
        <f t="shared" si="143"/>
        <v>631.4</v>
      </c>
      <c r="M495" s="12">
        <f t="shared" si="144"/>
        <v>1561.9999999999998</v>
      </c>
      <c r="N495" s="12">
        <f t="shared" si="145"/>
        <v>253</v>
      </c>
      <c r="O495" s="12">
        <f t="shared" si="146"/>
        <v>668.8</v>
      </c>
      <c r="P495" s="12">
        <f t="shared" si="147"/>
        <v>1559.8000000000002</v>
      </c>
      <c r="Q495" s="12"/>
      <c r="R495" s="12">
        <f t="shared" si="148"/>
        <v>4675</v>
      </c>
      <c r="S495" s="12">
        <v>0</v>
      </c>
      <c r="T495" s="12">
        <f t="shared" si="149"/>
        <v>1300.1999999999998</v>
      </c>
      <c r="U495" s="12">
        <f t="shared" si="150"/>
        <v>3374.8</v>
      </c>
      <c r="V495" s="12">
        <f t="shared" si="151"/>
        <v>20699.8</v>
      </c>
      <c r="W495" s="58"/>
    </row>
    <row r="496" spans="1:23" s="6" customFormat="1" ht="15" customHeight="1" x14ac:dyDescent="0.2">
      <c r="A496" s="15">
        <f t="shared" si="142"/>
        <v>473</v>
      </c>
      <c r="B496" s="14" t="s">
        <v>502</v>
      </c>
      <c r="C496" s="13" t="s">
        <v>626</v>
      </c>
      <c r="D496" s="13" t="s">
        <v>4</v>
      </c>
      <c r="E496" s="13" t="s">
        <v>3</v>
      </c>
      <c r="F496" s="13" t="s">
        <v>2</v>
      </c>
      <c r="G496" s="52">
        <v>45536</v>
      </c>
      <c r="H496" s="52">
        <v>45657</v>
      </c>
      <c r="I496" s="12">
        <v>12000</v>
      </c>
      <c r="J496" s="12">
        <v>0</v>
      </c>
      <c r="K496" s="12">
        <v>0</v>
      </c>
      <c r="L496" s="12">
        <f t="shared" si="143"/>
        <v>344.4</v>
      </c>
      <c r="M496" s="12">
        <f t="shared" si="144"/>
        <v>851.99999999999989</v>
      </c>
      <c r="N496" s="12">
        <f t="shared" si="145"/>
        <v>138</v>
      </c>
      <c r="O496" s="12">
        <f t="shared" si="146"/>
        <v>364.8</v>
      </c>
      <c r="P496" s="12">
        <f t="shared" si="147"/>
        <v>850.80000000000007</v>
      </c>
      <c r="Q496" s="12"/>
      <c r="R496" s="12">
        <f t="shared" si="148"/>
        <v>2550</v>
      </c>
      <c r="S496" s="12">
        <v>0</v>
      </c>
      <c r="T496" s="12">
        <f t="shared" si="149"/>
        <v>709.2</v>
      </c>
      <c r="U496" s="12">
        <f t="shared" si="150"/>
        <v>1840.8</v>
      </c>
      <c r="V496" s="12">
        <f t="shared" si="151"/>
        <v>11290.8</v>
      </c>
      <c r="W496" s="58"/>
    </row>
    <row r="497" spans="1:23" s="6" customFormat="1" ht="15" customHeight="1" x14ac:dyDescent="0.2">
      <c r="A497" s="15">
        <f t="shared" si="142"/>
        <v>474</v>
      </c>
      <c r="B497" s="14" t="s">
        <v>502</v>
      </c>
      <c r="C497" s="13" t="s">
        <v>597</v>
      </c>
      <c r="D497" s="13" t="s">
        <v>4</v>
      </c>
      <c r="E497" s="13" t="s">
        <v>3</v>
      </c>
      <c r="F497" s="13" t="s">
        <v>2</v>
      </c>
      <c r="G497" s="52">
        <v>45536</v>
      </c>
      <c r="H497" s="52">
        <v>45657</v>
      </c>
      <c r="I497" s="12">
        <v>44000</v>
      </c>
      <c r="J497" s="12">
        <v>0</v>
      </c>
      <c r="K497" s="12">
        <v>0</v>
      </c>
      <c r="L497" s="12">
        <f t="shared" si="143"/>
        <v>1262.8</v>
      </c>
      <c r="M497" s="12">
        <f t="shared" si="144"/>
        <v>3123.9999999999995</v>
      </c>
      <c r="N497" s="12">
        <f t="shared" si="145"/>
        <v>506</v>
      </c>
      <c r="O497" s="12">
        <f t="shared" si="146"/>
        <v>1337.6</v>
      </c>
      <c r="P497" s="12">
        <f t="shared" si="147"/>
        <v>3119.6000000000004</v>
      </c>
      <c r="Q497" s="12"/>
      <c r="R497" s="12">
        <f t="shared" si="148"/>
        <v>9350</v>
      </c>
      <c r="S497" s="12">
        <v>0</v>
      </c>
      <c r="T497" s="12">
        <f t="shared" si="149"/>
        <v>2600.3999999999996</v>
      </c>
      <c r="U497" s="12">
        <f t="shared" si="150"/>
        <v>6749.6</v>
      </c>
      <c r="V497" s="12">
        <f t="shared" si="151"/>
        <v>41399.599999999999</v>
      </c>
      <c r="W497" s="58"/>
    </row>
    <row r="498" spans="1:23" s="6" customFormat="1" ht="15" customHeight="1" x14ac:dyDescent="0.2">
      <c r="A498" s="15">
        <f t="shared" si="142"/>
        <v>475</v>
      </c>
      <c r="B498" s="14" t="s">
        <v>502</v>
      </c>
      <c r="C498" s="13" t="s">
        <v>582</v>
      </c>
      <c r="D498" s="13" t="s">
        <v>4</v>
      </c>
      <c r="E498" s="13" t="s">
        <v>3</v>
      </c>
      <c r="F498" s="13" t="s">
        <v>2</v>
      </c>
      <c r="G498" s="52">
        <v>45536</v>
      </c>
      <c r="H498" s="52">
        <v>45657</v>
      </c>
      <c r="I498" s="12">
        <v>24000</v>
      </c>
      <c r="J498" s="12">
        <v>0</v>
      </c>
      <c r="K498" s="12">
        <v>0</v>
      </c>
      <c r="L498" s="12">
        <f t="shared" si="143"/>
        <v>688.8</v>
      </c>
      <c r="M498" s="12">
        <f t="shared" si="144"/>
        <v>1703.9999999999998</v>
      </c>
      <c r="N498" s="12">
        <f t="shared" si="145"/>
        <v>276</v>
      </c>
      <c r="O498" s="12">
        <f t="shared" si="146"/>
        <v>729.6</v>
      </c>
      <c r="P498" s="12">
        <f t="shared" si="147"/>
        <v>1701.6000000000001</v>
      </c>
      <c r="Q498" s="12"/>
      <c r="R498" s="12">
        <f t="shared" si="148"/>
        <v>5100</v>
      </c>
      <c r="S498" s="12">
        <v>0</v>
      </c>
      <c r="T498" s="12">
        <f t="shared" si="149"/>
        <v>1418.4</v>
      </c>
      <c r="U498" s="12">
        <f t="shared" si="150"/>
        <v>3681.6</v>
      </c>
      <c r="V498" s="12">
        <f t="shared" si="151"/>
        <v>22581.599999999999</v>
      </c>
      <c r="W498" s="58"/>
    </row>
    <row r="499" spans="1:23" s="6" customFormat="1" ht="15" customHeight="1" x14ac:dyDescent="0.2">
      <c r="A499" s="15">
        <f t="shared" si="142"/>
        <v>476</v>
      </c>
      <c r="B499" s="14" t="s">
        <v>502</v>
      </c>
      <c r="C499" s="13" t="s">
        <v>614</v>
      </c>
      <c r="D499" s="13" t="s">
        <v>4</v>
      </c>
      <c r="E499" s="13" t="s">
        <v>3</v>
      </c>
      <c r="F499" s="13" t="s">
        <v>2</v>
      </c>
      <c r="G499" s="52">
        <v>45536</v>
      </c>
      <c r="H499" s="52">
        <v>45657</v>
      </c>
      <c r="I499" s="12">
        <v>42000</v>
      </c>
      <c r="J499" s="12">
        <v>0</v>
      </c>
      <c r="K499" s="12">
        <v>0</v>
      </c>
      <c r="L499" s="12">
        <f t="shared" si="143"/>
        <v>1205.4000000000001</v>
      </c>
      <c r="M499" s="12">
        <f t="shared" si="144"/>
        <v>2981.9999999999995</v>
      </c>
      <c r="N499" s="12">
        <f t="shared" si="145"/>
        <v>483</v>
      </c>
      <c r="O499" s="12">
        <f t="shared" si="146"/>
        <v>1276.8</v>
      </c>
      <c r="P499" s="12">
        <f t="shared" si="147"/>
        <v>2977.8</v>
      </c>
      <c r="Q499" s="12"/>
      <c r="R499" s="12">
        <f t="shared" si="148"/>
        <v>8925</v>
      </c>
      <c r="S499" s="12">
        <v>0</v>
      </c>
      <c r="T499" s="12">
        <f t="shared" si="149"/>
        <v>2482.1999999999998</v>
      </c>
      <c r="U499" s="12">
        <f t="shared" si="150"/>
        <v>6442.7999999999993</v>
      </c>
      <c r="V499" s="12">
        <f t="shared" si="151"/>
        <v>39517.800000000003</v>
      </c>
      <c r="W499" s="58"/>
    </row>
    <row r="500" spans="1:23" s="6" customFormat="1" ht="15" customHeight="1" x14ac:dyDescent="0.2">
      <c r="A500" s="15">
        <f t="shared" si="142"/>
        <v>477</v>
      </c>
      <c r="B500" s="14" t="s">
        <v>502</v>
      </c>
      <c r="C500" s="13" t="s">
        <v>651</v>
      </c>
      <c r="D500" s="13" t="s">
        <v>4</v>
      </c>
      <c r="E500" s="13" t="s">
        <v>3</v>
      </c>
      <c r="F500" s="13" t="s">
        <v>2</v>
      </c>
      <c r="G500" s="52">
        <v>45536</v>
      </c>
      <c r="H500" s="52">
        <v>45657</v>
      </c>
      <c r="I500" s="12">
        <v>22000</v>
      </c>
      <c r="J500" s="12">
        <v>0</v>
      </c>
      <c r="K500" s="12">
        <v>0</v>
      </c>
      <c r="L500" s="12">
        <f t="shared" si="143"/>
        <v>631.4</v>
      </c>
      <c r="M500" s="12">
        <f t="shared" si="144"/>
        <v>1561.9999999999998</v>
      </c>
      <c r="N500" s="12">
        <f t="shared" si="145"/>
        <v>253</v>
      </c>
      <c r="O500" s="12">
        <f t="shared" si="146"/>
        <v>668.8</v>
      </c>
      <c r="P500" s="12">
        <f t="shared" si="147"/>
        <v>1559.8000000000002</v>
      </c>
      <c r="Q500" s="12"/>
      <c r="R500" s="12">
        <f t="shared" si="148"/>
        <v>4675</v>
      </c>
      <c r="S500" s="12">
        <v>0</v>
      </c>
      <c r="T500" s="12">
        <f t="shared" si="149"/>
        <v>1300.1999999999998</v>
      </c>
      <c r="U500" s="12">
        <f t="shared" si="150"/>
        <v>3374.8</v>
      </c>
      <c r="V500" s="12">
        <f t="shared" si="151"/>
        <v>20699.8</v>
      </c>
      <c r="W500" s="58"/>
    </row>
    <row r="501" spans="1:23" s="6" customFormat="1" ht="15" customHeight="1" x14ac:dyDescent="0.2">
      <c r="A501" s="15">
        <f t="shared" si="142"/>
        <v>478</v>
      </c>
      <c r="B501" s="14" t="s">
        <v>502</v>
      </c>
      <c r="C501" s="13" t="s">
        <v>604</v>
      </c>
      <c r="D501" s="13" t="s">
        <v>4</v>
      </c>
      <c r="E501" s="13" t="s">
        <v>3</v>
      </c>
      <c r="F501" s="13" t="s">
        <v>2</v>
      </c>
      <c r="G501" s="52">
        <v>45536</v>
      </c>
      <c r="H501" s="52">
        <v>45657</v>
      </c>
      <c r="I501" s="12">
        <v>24000</v>
      </c>
      <c r="J501" s="12">
        <v>0</v>
      </c>
      <c r="K501" s="12">
        <v>0</v>
      </c>
      <c r="L501" s="12">
        <f t="shared" si="143"/>
        <v>688.8</v>
      </c>
      <c r="M501" s="12">
        <f t="shared" si="144"/>
        <v>1703.9999999999998</v>
      </c>
      <c r="N501" s="12">
        <f t="shared" si="145"/>
        <v>276</v>
      </c>
      <c r="O501" s="12">
        <f t="shared" si="146"/>
        <v>729.6</v>
      </c>
      <c r="P501" s="12">
        <f t="shared" si="147"/>
        <v>1701.6000000000001</v>
      </c>
      <c r="Q501" s="12"/>
      <c r="R501" s="12">
        <f t="shared" si="148"/>
        <v>5100</v>
      </c>
      <c r="S501" s="12">
        <v>0</v>
      </c>
      <c r="T501" s="12">
        <f t="shared" si="149"/>
        <v>1418.4</v>
      </c>
      <c r="U501" s="12">
        <f t="shared" si="150"/>
        <v>3681.6</v>
      </c>
      <c r="V501" s="12">
        <f t="shared" si="151"/>
        <v>22581.599999999999</v>
      </c>
      <c r="W501" s="58"/>
    </row>
    <row r="502" spans="1:23" s="6" customFormat="1" ht="15" customHeight="1" x14ac:dyDescent="0.2">
      <c r="A502" s="15">
        <f t="shared" si="142"/>
        <v>479</v>
      </c>
      <c r="B502" s="14" t="s">
        <v>502</v>
      </c>
      <c r="C502" s="13" t="s">
        <v>598</v>
      </c>
      <c r="D502" s="13" t="s">
        <v>4</v>
      </c>
      <c r="E502" s="13" t="s">
        <v>3</v>
      </c>
      <c r="F502" s="13" t="s">
        <v>2</v>
      </c>
      <c r="G502" s="52">
        <v>45536</v>
      </c>
      <c r="H502" s="52">
        <v>45657</v>
      </c>
      <c r="I502" s="12">
        <v>21000</v>
      </c>
      <c r="J502" s="12">
        <v>0</v>
      </c>
      <c r="K502" s="12">
        <v>0</v>
      </c>
      <c r="L502" s="12">
        <f t="shared" si="143"/>
        <v>602.70000000000005</v>
      </c>
      <c r="M502" s="12">
        <f t="shared" si="144"/>
        <v>1490.9999999999998</v>
      </c>
      <c r="N502" s="12">
        <f t="shared" si="145"/>
        <v>241.5</v>
      </c>
      <c r="O502" s="12">
        <f t="shared" si="146"/>
        <v>638.4</v>
      </c>
      <c r="P502" s="12">
        <f t="shared" si="147"/>
        <v>1488.9</v>
      </c>
      <c r="Q502" s="12"/>
      <c r="R502" s="12">
        <f t="shared" si="148"/>
        <v>4462.5</v>
      </c>
      <c r="S502" s="12">
        <v>0</v>
      </c>
      <c r="T502" s="12">
        <f t="shared" si="149"/>
        <v>1241.0999999999999</v>
      </c>
      <c r="U502" s="12">
        <f t="shared" si="150"/>
        <v>3221.3999999999996</v>
      </c>
      <c r="V502" s="12">
        <f t="shared" si="151"/>
        <v>19758.900000000001</v>
      </c>
      <c r="W502" s="58"/>
    </row>
    <row r="503" spans="1:23" s="6" customFormat="1" ht="15" customHeight="1" x14ac:dyDescent="0.2">
      <c r="A503" s="15">
        <f t="shared" si="142"/>
        <v>480</v>
      </c>
      <c r="B503" s="14" t="s">
        <v>502</v>
      </c>
      <c r="C503" s="13" t="s">
        <v>646</v>
      </c>
      <c r="D503" s="13" t="s">
        <v>4</v>
      </c>
      <c r="E503" s="13" t="s">
        <v>3</v>
      </c>
      <c r="F503" s="13" t="s">
        <v>2</v>
      </c>
      <c r="G503" s="52">
        <v>45536</v>
      </c>
      <c r="H503" s="52">
        <v>45657</v>
      </c>
      <c r="I503" s="12">
        <v>22000</v>
      </c>
      <c r="J503" s="12">
        <v>0</v>
      </c>
      <c r="K503" s="12">
        <v>0</v>
      </c>
      <c r="L503" s="12">
        <f t="shared" si="143"/>
        <v>631.4</v>
      </c>
      <c r="M503" s="12">
        <f t="shared" si="144"/>
        <v>1561.9999999999998</v>
      </c>
      <c r="N503" s="12">
        <f t="shared" si="145"/>
        <v>253</v>
      </c>
      <c r="O503" s="12">
        <f t="shared" si="146"/>
        <v>668.8</v>
      </c>
      <c r="P503" s="12">
        <f t="shared" si="147"/>
        <v>1559.8000000000002</v>
      </c>
      <c r="Q503" s="12"/>
      <c r="R503" s="12">
        <f t="shared" si="148"/>
        <v>4675</v>
      </c>
      <c r="S503" s="12">
        <v>0</v>
      </c>
      <c r="T503" s="12">
        <f t="shared" si="149"/>
        <v>1300.1999999999998</v>
      </c>
      <c r="U503" s="12">
        <f t="shared" si="150"/>
        <v>3374.8</v>
      </c>
      <c r="V503" s="12">
        <f t="shared" si="151"/>
        <v>20699.8</v>
      </c>
      <c r="W503" s="58"/>
    </row>
    <row r="504" spans="1:23" s="6" customFormat="1" ht="15" customHeight="1" x14ac:dyDescent="0.2">
      <c r="A504" s="15">
        <f t="shared" si="142"/>
        <v>481</v>
      </c>
      <c r="B504" s="14" t="s">
        <v>502</v>
      </c>
      <c r="C504" s="13" t="s">
        <v>654</v>
      </c>
      <c r="D504" s="13" t="s">
        <v>4</v>
      </c>
      <c r="E504" s="13" t="s">
        <v>3</v>
      </c>
      <c r="F504" s="13" t="s">
        <v>2</v>
      </c>
      <c r="G504" s="52">
        <v>45536</v>
      </c>
      <c r="H504" s="52">
        <v>45657</v>
      </c>
      <c r="I504" s="12">
        <v>22000</v>
      </c>
      <c r="J504" s="12">
        <v>0</v>
      </c>
      <c r="K504" s="12">
        <v>0</v>
      </c>
      <c r="L504" s="12">
        <f t="shared" ref="L504:L514" si="152">I504*2.87%</f>
        <v>631.4</v>
      </c>
      <c r="M504" s="12">
        <f t="shared" ref="M504:M514" si="153">I504*7.1%</f>
        <v>1561.9999999999998</v>
      </c>
      <c r="N504" s="12">
        <f t="shared" ref="N504:N514" si="154">I504*1.15%</f>
        <v>253</v>
      </c>
      <c r="O504" s="12">
        <f t="shared" ref="O504:O514" si="155">I504*3.04%</f>
        <v>668.8</v>
      </c>
      <c r="P504" s="12">
        <f t="shared" ref="P504:P514" si="156">I504*7.09%</f>
        <v>1559.8000000000002</v>
      </c>
      <c r="Q504" s="12"/>
      <c r="R504" s="12">
        <f t="shared" ref="R504:R514" si="157">L504+M504+N504+O504+P504</f>
        <v>4675</v>
      </c>
      <c r="S504" s="12">
        <v>0</v>
      </c>
      <c r="T504" s="12">
        <f t="shared" ref="T504:T535" si="158">+L504+O504+Q504+S504+J504+K504</f>
        <v>1300.1999999999998</v>
      </c>
      <c r="U504" s="12">
        <f t="shared" ref="U504:U514" si="159">+P504+N504+M504</f>
        <v>3374.8</v>
      </c>
      <c r="V504" s="12">
        <f t="shared" ref="V504:V514" si="160">+I504-T504</f>
        <v>20699.8</v>
      </c>
      <c r="W504" s="58"/>
    </row>
    <row r="505" spans="1:23" s="6" customFormat="1" ht="15" customHeight="1" x14ac:dyDescent="0.2">
      <c r="A505" s="15">
        <f t="shared" si="142"/>
        <v>482</v>
      </c>
      <c r="B505" s="14" t="s">
        <v>502</v>
      </c>
      <c r="C505" s="13" t="s">
        <v>599</v>
      </c>
      <c r="D505" s="13" t="s">
        <v>4</v>
      </c>
      <c r="E505" s="13" t="s">
        <v>3</v>
      </c>
      <c r="F505" s="13" t="s">
        <v>2</v>
      </c>
      <c r="G505" s="52">
        <v>45536</v>
      </c>
      <c r="H505" s="52">
        <v>45657</v>
      </c>
      <c r="I505" s="12">
        <v>24000</v>
      </c>
      <c r="J505" s="12">
        <v>0</v>
      </c>
      <c r="K505" s="12">
        <v>0</v>
      </c>
      <c r="L505" s="12">
        <f t="shared" si="152"/>
        <v>688.8</v>
      </c>
      <c r="M505" s="12">
        <f t="shared" si="153"/>
        <v>1703.9999999999998</v>
      </c>
      <c r="N505" s="12">
        <f t="shared" si="154"/>
        <v>276</v>
      </c>
      <c r="O505" s="12">
        <f t="shared" si="155"/>
        <v>729.6</v>
      </c>
      <c r="P505" s="12">
        <f t="shared" si="156"/>
        <v>1701.6000000000001</v>
      </c>
      <c r="Q505" s="12"/>
      <c r="R505" s="12">
        <f t="shared" si="157"/>
        <v>5100</v>
      </c>
      <c r="S505" s="12">
        <v>0</v>
      </c>
      <c r="T505" s="12">
        <f t="shared" si="158"/>
        <v>1418.4</v>
      </c>
      <c r="U505" s="12">
        <f t="shared" si="159"/>
        <v>3681.6</v>
      </c>
      <c r="V505" s="12">
        <f t="shared" si="160"/>
        <v>22581.599999999999</v>
      </c>
      <c r="W505" s="58"/>
    </row>
    <row r="506" spans="1:23" s="6" customFormat="1" ht="15" customHeight="1" x14ac:dyDescent="0.2">
      <c r="A506" s="15">
        <f t="shared" si="142"/>
        <v>483</v>
      </c>
      <c r="B506" s="14" t="s">
        <v>502</v>
      </c>
      <c r="C506" s="13" t="s">
        <v>602</v>
      </c>
      <c r="D506" s="13" t="s">
        <v>4</v>
      </c>
      <c r="E506" s="13" t="s">
        <v>3</v>
      </c>
      <c r="F506" s="13" t="s">
        <v>6</v>
      </c>
      <c r="G506" s="52">
        <v>45536</v>
      </c>
      <c r="H506" s="52">
        <v>45657</v>
      </c>
      <c r="I506" s="12">
        <v>21000</v>
      </c>
      <c r="J506" s="12">
        <v>0</v>
      </c>
      <c r="K506" s="12">
        <v>0</v>
      </c>
      <c r="L506" s="12">
        <f t="shared" si="152"/>
        <v>602.70000000000005</v>
      </c>
      <c r="M506" s="12">
        <f t="shared" si="153"/>
        <v>1490.9999999999998</v>
      </c>
      <c r="N506" s="12">
        <f t="shared" si="154"/>
        <v>241.5</v>
      </c>
      <c r="O506" s="12">
        <f t="shared" si="155"/>
        <v>638.4</v>
      </c>
      <c r="P506" s="12">
        <f t="shared" si="156"/>
        <v>1488.9</v>
      </c>
      <c r="Q506" s="12"/>
      <c r="R506" s="12">
        <f t="shared" si="157"/>
        <v>4462.5</v>
      </c>
      <c r="S506" s="12">
        <v>0</v>
      </c>
      <c r="T506" s="12">
        <f t="shared" si="158"/>
        <v>1241.0999999999999</v>
      </c>
      <c r="U506" s="12">
        <f t="shared" si="159"/>
        <v>3221.3999999999996</v>
      </c>
      <c r="V506" s="12">
        <f t="shared" si="160"/>
        <v>19758.900000000001</v>
      </c>
      <c r="W506" s="58"/>
    </row>
    <row r="507" spans="1:23" s="6" customFormat="1" ht="15" customHeight="1" x14ac:dyDescent="0.2">
      <c r="A507" s="15">
        <f t="shared" si="142"/>
        <v>484</v>
      </c>
      <c r="B507" s="14" t="s">
        <v>502</v>
      </c>
      <c r="C507" s="13" t="s">
        <v>652</v>
      </c>
      <c r="D507" s="13" t="s">
        <v>4</v>
      </c>
      <c r="E507" s="13" t="s">
        <v>3</v>
      </c>
      <c r="F507" s="13" t="s">
        <v>2</v>
      </c>
      <c r="G507" s="52">
        <v>45536</v>
      </c>
      <c r="H507" s="52">
        <v>45657</v>
      </c>
      <c r="I507" s="12">
        <v>44000</v>
      </c>
      <c r="J507" s="12">
        <v>0</v>
      </c>
      <c r="K507" s="12">
        <v>0</v>
      </c>
      <c r="L507" s="12">
        <f t="shared" si="152"/>
        <v>1262.8</v>
      </c>
      <c r="M507" s="12">
        <f t="shared" si="153"/>
        <v>3123.9999999999995</v>
      </c>
      <c r="N507" s="12">
        <f t="shared" si="154"/>
        <v>506</v>
      </c>
      <c r="O507" s="12">
        <f t="shared" si="155"/>
        <v>1337.6</v>
      </c>
      <c r="P507" s="12">
        <f t="shared" si="156"/>
        <v>3119.6000000000004</v>
      </c>
      <c r="Q507" s="12"/>
      <c r="R507" s="12">
        <f t="shared" si="157"/>
        <v>9350</v>
      </c>
      <c r="S507" s="12">
        <v>0</v>
      </c>
      <c r="T507" s="12">
        <f t="shared" si="158"/>
        <v>2600.3999999999996</v>
      </c>
      <c r="U507" s="12">
        <f t="shared" si="159"/>
        <v>6749.6</v>
      </c>
      <c r="V507" s="12">
        <f t="shared" si="160"/>
        <v>41399.599999999999</v>
      </c>
      <c r="W507" s="58"/>
    </row>
    <row r="508" spans="1:23" s="6" customFormat="1" ht="15" customHeight="1" x14ac:dyDescent="0.2">
      <c r="A508" s="15">
        <f t="shared" si="142"/>
        <v>485</v>
      </c>
      <c r="B508" s="14" t="s">
        <v>502</v>
      </c>
      <c r="C508" s="13" t="s">
        <v>644</v>
      </c>
      <c r="D508" s="13" t="s">
        <v>4</v>
      </c>
      <c r="E508" s="13" t="s">
        <v>3</v>
      </c>
      <c r="F508" s="13" t="s">
        <v>2</v>
      </c>
      <c r="G508" s="52">
        <v>45536</v>
      </c>
      <c r="H508" s="52">
        <v>45657</v>
      </c>
      <c r="I508" s="12">
        <v>22000</v>
      </c>
      <c r="J508" s="12">
        <v>0</v>
      </c>
      <c r="K508" s="12">
        <v>0</v>
      </c>
      <c r="L508" s="12">
        <f t="shared" si="152"/>
        <v>631.4</v>
      </c>
      <c r="M508" s="12">
        <f t="shared" si="153"/>
        <v>1561.9999999999998</v>
      </c>
      <c r="N508" s="12">
        <f t="shared" si="154"/>
        <v>253</v>
      </c>
      <c r="O508" s="12">
        <f t="shared" si="155"/>
        <v>668.8</v>
      </c>
      <c r="P508" s="12">
        <f t="shared" si="156"/>
        <v>1559.8000000000002</v>
      </c>
      <c r="Q508" s="12"/>
      <c r="R508" s="12">
        <f t="shared" si="157"/>
        <v>4675</v>
      </c>
      <c r="S508" s="12">
        <v>0</v>
      </c>
      <c r="T508" s="12">
        <f t="shared" si="158"/>
        <v>1300.1999999999998</v>
      </c>
      <c r="U508" s="12">
        <f t="shared" si="159"/>
        <v>3374.8</v>
      </c>
      <c r="V508" s="12">
        <f t="shared" si="160"/>
        <v>20699.8</v>
      </c>
      <c r="W508" s="58"/>
    </row>
    <row r="509" spans="1:23" s="6" customFormat="1" ht="15" customHeight="1" x14ac:dyDescent="0.2">
      <c r="A509" s="15">
        <f t="shared" si="142"/>
        <v>486</v>
      </c>
      <c r="B509" s="14" t="s">
        <v>502</v>
      </c>
      <c r="C509" s="13" t="s">
        <v>600</v>
      </c>
      <c r="D509" s="13" t="s">
        <v>4</v>
      </c>
      <c r="E509" s="13" t="s">
        <v>3</v>
      </c>
      <c r="F509" s="13" t="s">
        <v>2</v>
      </c>
      <c r="G509" s="52">
        <v>45536</v>
      </c>
      <c r="H509" s="52">
        <v>45657</v>
      </c>
      <c r="I509" s="12">
        <v>22000</v>
      </c>
      <c r="J509" s="12">
        <v>0</v>
      </c>
      <c r="K509" s="12">
        <v>0</v>
      </c>
      <c r="L509" s="12">
        <f t="shared" si="152"/>
        <v>631.4</v>
      </c>
      <c r="M509" s="12">
        <f t="shared" si="153"/>
        <v>1561.9999999999998</v>
      </c>
      <c r="N509" s="12">
        <f t="shared" si="154"/>
        <v>253</v>
      </c>
      <c r="O509" s="12">
        <f t="shared" si="155"/>
        <v>668.8</v>
      </c>
      <c r="P509" s="12">
        <f t="shared" si="156"/>
        <v>1559.8000000000002</v>
      </c>
      <c r="Q509" s="12"/>
      <c r="R509" s="12">
        <f t="shared" si="157"/>
        <v>4675</v>
      </c>
      <c r="S509" s="12">
        <v>0</v>
      </c>
      <c r="T509" s="12">
        <f t="shared" si="158"/>
        <v>1300.1999999999998</v>
      </c>
      <c r="U509" s="12">
        <f t="shared" si="159"/>
        <v>3374.8</v>
      </c>
      <c r="V509" s="12">
        <f t="shared" si="160"/>
        <v>20699.8</v>
      </c>
      <c r="W509" s="58"/>
    </row>
    <row r="510" spans="1:23" s="6" customFormat="1" ht="15" customHeight="1" x14ac:dyDescent="0.2">
      <c r="A510" s="15">
        <f t="shared" si="142"/>
        <v>487</v>
      </c>
      <c r="B510" s="14" t="s">
        <v>502</v>
      </c>
      <c r="C510" s="13" t="s">
        <v>596</v>
      </c>
      <c r="D510" s="13" t="s">
        <v>4</v>
      </c>
      <c r="E510" s="13" t="s">
        <v>3</v>
      </c>
      <c r="F510" s="13" t="s">
        <v>2</v>
      </c>
      <c r="G510" s="52">
        <v>45536</v>
      </c>
      <c r="H510" s="52">
        <v>45657</v>
      </c>
      <c r="I510" s="12">
        <v>22000</v>
      </c>
      <c r="J510" s="12">
        <v>0</v>
      </c>
      <c r="K510" s="12">
        <v>0</v>
      </c>
      <c r="L510" s="12">
        <f t="shared" si="152"/>
        <v>631.4</v>
      </c>
      <c r="M510" s="12">
        <f t="shared" si="153"/>
        <v>1561.9999999999998</v>
      </c>
      <c r="N510" s="12">
        <f t="shared" si="154"/>
        <v>253</v>
      </c>
      <c r="O510" s="12">
        <f t="shared" si="155"/>
        <v>668.8</v>
      </c>
      <c r="P510" s="12">
        <f t="shared" si="156"/>
        <v>1559.8000000000002</v>
      </c>
      <c r="Q510" s="12"/>
      <c r="R510" s="12">
        <f t="shared" si="157"/>
        <v>4675</v>
      </c>
      <c r="S510" s="12">
        <v>0</v>
      </c>
      <c r="T510" s="12">
        <f t="shared" si="158"/>
        <v>1300.1999999999998</v>
      </c>
      <c r="U510" s="12">
        <f t="shared" si="159"/>
        <v>3374.8</v>
      </c>
      <c r="V510" s="12">
        <f t="shared" si="160"/>
        <v>20699.8</v>
      </c>
      <c r="W510" s="58"/>
    </row>
    <row r="511" spans="1:23" s="6" customFormat="1" ht="15" customHeight="1" x14ac:dyDescent="0.2">
      <c r="A511" s="15">
        <f t="shared" si="142"/>
        <v>488</v>
      </c>
      <c r="B511" s="14" t="s">
        <v>502</v>
      </c>
      <c r="C511" s="13" t="s">
        <v>638</v>
      </c>
      <c r="D511" s="13" t="s">
        <v>4</v>
      </c>
      <c r="E511" s="13" t="s">
        <v>3</v>
      </c>
      <c r="F511" s="13" t="s">
        <v>2</v>
      </c>
      <c r="G511" s="52">
        <v>45536</v>
      </c>
      <c r="H511" s="52">
        <v>45657</v>
      </c>
      <c r="I511" s="12">
        <v>22000</v>
      </c>
      <c r="J511" s="12">
        <v>0</v>
      </c>
      <c r="K511" s="12">
        <v>0</v>
      </c>
      <c r="L511" s="12">
        <f t="shared" si="152"/>
        <v>631.4</v>
      </c>
      <c r="M511" s="12">
        <f t="shared" si="153"/>
        <v>1561.9999999999998</v>
      </c>
      <c r="N511" s="12">
        <f t="shared" si="154"/>
        <v>253</v>
      </c>
      <c r="O511" s="12">
        <f t="shared" si="155"/>
        <v>668.8</v>
      </c>
      <c r="P511" s="12">
        <f t="shared" si="156"/>
        <v>1559.8000000000002</v>
      </c>
      <c r="Q511" s="12"/>
      <c r="R511" s="12">
        <f t="shared" si="157"/>
        <v>4675</v>
      </c>
      <c r="S511" s="12">
        <v>0</v>
      </c>
      <c r="T511" s="12">
        <f t="shared" si="158"/>
        <v>1300.1999999999998</v>
      </c>
      <c r="U511" s="12">
        <f t="shared" si="159"/>
        <v>3374.8</v>
      </c>
      <c r="V511" s="12">
        <f t="shared" si="160"/>
        <v>20699.8</v>
      </c>
      <c r="W511" s="58"/>
    </row>
    <row r="512" spans="1:23" s="6" customFormat="1" ht="15" customHeight="1" x14ac:dyDescent="0.2">
      <c r="A512" s="15">
        <f t="shared" si="142"/>
        <v>489</v>
      </c>
      <c r="B512" s="14" t="s">
        <v>502</v>
      </c>
      <c r="C512" s="13" t="s">
        <v>603</v>
      </c>
      <c r="D512" s="13" t="s">
        <v>4</v>
      </c>
      <c r="E512" s="13" t="s">
        <v>3</v>
      </c>
      <c r="F512" s="13" t="s">
        <v>2</v>
      </c>
      <c r="G512" s="52">
        <v>45536</v>
      </c>
      <c r="H512" s="52">
        <v>45657</v>
      </c>
      <c r="I512" s="12">
        <v>22000</v>
      </c>
      <c r="J512" s="12">
        <v>0</v>
      </c>
      <c r="K512" s="12">
        <v>0</v>
      </c>
      <c r="L512" s="12">
        <f t="shared" si="152"/>
        <v>631.4</v>
      </c>
      <c r="M512" s="12">
        <f t="shared" si="153"/>
        <v>1561.9999999999998</v>
      </c>
      <c r="N512" s="12">
        <f t="shared" si="154"/>
        <v>253</v>
      </c>
      <c r="O512" s="12">
        <f t="shared" si="155"/>
        <v>668.8</v>
      </c>
      <c r="P512" s="12">
        <f t="shared" si="156"/>
        <v>1559.8000000000002</v>
      </c>
      <c r="Q512" s="12"/>
      <c r="R512" s="12">
        <f t="shared" si="157"/>
        <v>4675</v>
      </c>
      <c r="S512" s="12">
        <v>0</v>
      </c>
      <c r="T512" s="12">
        <f t="shared" si="158"/>
        <v>1300.1999999999998</v>
      </c>
      <c r="U512" s="12">
        <f t="shared" si="159"/>
        <v>3374.8</v>
      </c>
      <c r="V512" s="12">
        <f t="shared" si="160"/>
        <v>20699.8</v>
      </c>
      <c r="W512" s="58"/>
    </row>
    <row r="513" spans="1:23" s="6" customFormat="1" ht="15" customHeight="1" x14ac:dyDescent="0.2">
      <c r="A513" s="15">
        <f t="shared" si="142"/>
        <v>490</v>
      </c>
      <c r="B513" s="14" t="s">
        <v>502</v>
      </c>
      <c r="C513" s="13" t="s">
        <v>634</v>
      </c>
      <c r="D513" s="13" t="s">
        <v>4</v>
      </c>
      <c r="E513" s="13" t="s">
        <v>3</v>
      </c>
      <c r="F513" s="13" t="s">
        <v>2</v>
      </c>
      <c r="G513" s="52">
        <v>45536</v>
      </c>
      <c r="H513" s="52">
        <v>45657</v>
      </c>
      <c r="I513" s="12">
        <v>22000</v>
      </c>
      <c r="J513" s="12">
        <v>0</v>
      </c>
      <c r="K513" s="12">
        <v>0</v>
      </c>
      <c r="L513" s="12">
        <f t="shared" si="152"/>
        <v>631.4</v>
      </c>
      <c r="M513" s="12">
        <f t="shared" si="153"/>
        <v>1561.9999999999998</v>
      </c>
      <c r="N513" s="12">
        <f t="shared" si="154"/>
        <v>253</v>
      </c>
      <c r="O513" s="12">
        <f t="shared" si="155"/>
        <v>668.8</v>
      </c>
      <c r="P513" s="12">
        <f t="shared" si="156"/>
        <v>1559.8000000000002</v>
      </c>
      <c r="Q513" s="12"/>
      <c r="R513" s="12">
        <f t="shared" si="157"/>
        <v>4675</v>
      </c>
      <c r="S513" s="12">
        <v>0</v>
      </c>
      <c r="T513" s="12">
        <f t="shared" si="158"/>
        <v>1300.1999999999998</v>
      </c>
      <c r="U513" s="12">
        <f t="shared" si="159"/>
        <v>3374.8</v>
      </c>
      <c r="V513" s="12">
        <f t="shared" si="160"/>
        <v>20699.8</v>
      </c>
      <c r="W513" s="58"/>
    </row>
    <row r="514" spans="1:23" s="6" customFormat="1" ht="15" customHeight="1" x14ac:dyDescent="0.2">
      <c r="A514" s="15">
        <f t="shared" si="142"/>
        <v>491</v>
      </c>
      <c r="B514" s="14" t="s">
        <v>502</v>
      </c>
      <c r="C514" s="13" t="s">
        <v>653</v>
      </c>
      <c r="D514" s="13" t="s">
        <v>4</v>
      </c>
      <c r="E514" s="13" t="s">
        <v>3</v>
      </c>
      <c r="F514" s="13" t="s">
        <v>2</v>
      </c>
      <c r="G514" s="52">
        <v>45536</v>
      </c>
      <c r="H514" s="52">
        <v>45657</v>
      </c>
      <c r="I514" s="12">
        <v>22000</v>
      </c>
      <c r="J514" s="12">
        <v>0</v>
      </c>
      <c r="K514" s="12">
        <v>0</v>
      </c>
      <c r="L514" s="12">
        <f t="shared" si="152"/>
        <v>631.4</v>
      </c>
      <c r="M514" s="12">
        <f t="shared" si="153"/>
        <v>1561.9999999999998</v>
      </c>
      <c r="N514" s="12">
        <f t="shared" si="154"/>
        <v>253</v>
      </c>
      <c r="O514" s="12">
        <f t="shared" si="155"/>
        <v>668.8</v>
      </c>
      <c r="P514" s="12">
        <f t="shared" si="156"/>
        <v>1559.8000000000002</v>
      </c>
      <c r="Q514" s="12"/>
      <c r="R514" s="12">
        <f t="shared" si="157"/>
        <v>4675</v>
      </c>
      <c r="S514" s="12">
        <v>0</v>
      </c>
      <c r="T514" s="12">
        <f t="shared" si="158"/>
        <v>1300.1999999999998</v>
      </c>
      <c r="U514" s="12">
        <f t="shared" si="159"/>
        <v>3374.8</v>
      </c>
      <c r="V514" s="12">
        <f t="shared" si="160"/>
        <v>20699.8</v>
      </c>
      <c r="W514" s="58"/>
    </row>
    <row r="515" spans="1:23" s="6" customFormat="1" ht="15" customHeight="1" x14ac:dyDescent="0.2">
      <c r="B515" s="11"/>
      <c r="C515" s="10"/>
      <c r="D515" s="10"/>
      <c r="E515" s="9" t="s">
        <v>1</v>
      </c>
      <c r="F515" s="9"/>
      <c r="G515" s="9"/>
      <c r="H515" s="9"/>
      <c r="I515" s="8">
        <f>SUM(I18:I514)</f>
        <v>29332200</v>
      </c>
      <c r="J515" s="8">
        <f t="shared" ref="J515:V515" si="161">SUM(J18:J514)</f>
        <v>2411673.3300000015</v>
      </c>
      <c r="K515" s="8">
        <f t="shared" si="161"/>
        <v>0</v>
      </c>
      <c r="L515" s="8">
        <f t="shared" si="161"/>
        <v>841834.14</v>
      </c>
      <c r="M515" s="8">
        <f t="shared" si="161"/>
        <v>2082586.2000000016</v>
      </c>
      <c r="N515" s="8">
        <f t="shared" si="161"/>
        <v>337320.30000000034</v>
      </c>
      <c r="O515" s="8">
        <f t="shared" si="161"/>
        <v>891698.87999999942</v>
      </c>
      <c r="P515" s="8">
        <f t="shared" si="161"/>
        <v>2079652.9799999995</v>
      </c>
      <c r="Q515" s="8">
        <f t="shared" si="161"/>
        <v>84057.540000000008</v>
      </c>
      <c r="R515" s="8">
        <f t="shared" si="161"/>
        <v>6233092.5</v>
      </c>
      <c r="S515" s="8">
        <f t="shared" si="161"/>
        <v>764391.79999999981</v>
      </c>
      <c r="T515" s="8">
        <f t="shared" si="161"/>
        <v>4993655.6900000134</v>
      </c>
      <c r="U515" s="8">
        <f t="shared" si="161"/>
        <v>4499559.4799999995</v>
      </c>
      <c r="V515" s="8">
        <f t="shared" si="161"/>
        <v>24338544.310000025</v>
      </c>
    </row>
    <row r="516" spans="1:23" s="6" customFormat="1" ht="15" customHeight="1" x14ac:dyDescent="0.2">
      <c r="B516" s="4"/>
      <c r="C516" s="5"/>
      <c r="D516" s="5"/>
      <c r="E516" s="4"/>
      <c r="F516" s="4"/>
      <c r="G516" s="4"/>
      <c r="H516" s="3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23" s="6" customFormat="1" ht="15" customHeight="1" x14ac:dyDescent="0.2">
      <c r="B517" s="4"/>
      <c r="C517" s="5"/>
      <c r="D517" s="5"/>
      <c r="E517" s="4"/>
      <c r="F517" s="4"/>
      <c r="G517" s="4"/>
      <c r="H517" s="3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23" s="6" customFormat="1" ht="15" customHeight="1" x14ac:dyDescent="0.2">
      <c r="B518" s="4"/>
      <c r="C518" s="5"/>
      <c r="D518" s="5"/>
      <c r="E518" s="4"/>
      <c r="F518" s="4"/>
      <c r="G518" s="4"/>
      <c r="H518" s="3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23" s="6" customFormat="1" ht="15" customHeight="1" x14ac:dyDescent="0.2">
      <c r="B519" s="4"/>
      <c r="C519" s="5"/>
      <c r="D519" s="5"/>
      <c r="E519" s="4"/>
      <c r="F519" s="4"/>
      <c r="G519" s="4"/>
      <c r="H519" s="3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23" s="6" customFormat="1" ht="15" customHeight="1" x14ac:dyDescent="0.2">
      <c r="B520" s="4"/>
      <c r="C520" s="5"/>
      <c r="D520" s="5"/>
      <c r="E520" s="4"/>
      <c r="F520" s="4"/>
      <c r="G520" s="4"/>
      <c r="H520" s="3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23" s="6" customFormat="1" ht="15" customHeight="1" x14ac:dyDescent="0.2">
      <c r="B521" s="4"/>
      <c r="C521" s="5"/>
      <c r="D521" s="5"/>
      <c r="E521" s="4"/>
      <c r="F521" s="4"/>
      <c r="G521" s="4"/>
      <c r="H521" s="3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23" s="6" customFormat="1" ht="15" customHeight="1" x14ac:dyDescent="0.2">
      <c r="B522" s="4"/>
      <c r="C522" s="5"/>
      <c r="D522" s="5"/>
      <c r="E522" s="4"/>
      <c r="F522" s="4"/>
      <c r="G522" s="4"/>
      <c r="H522" s="3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1:23" s="6" customFormat="1" ht="15" customHeight="1" x14ac:dyDescent="0.2">
      <c r="B523" s="4"/>
      <c r="C523" s="5"/>
      <c r="D523" s="5"/>
      <c r="E523" s="4"/>
      <c r="F523" s="4"/>
      <c r="G523" s="4"/>
      <c r="H523" s="3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23" s="6" customFormat="1" ht="15" customHeight="1" x14ac:dyDescent="0.2">
      <c r="B524" s="4"/>
      <c r="C524" s="5"/>
      <c r="D524" s="5"/>
      <c r="E524" s="4"/>
      <c r="F524" s="4"/>
      <c r="G524" s="4"/>
      <c r="H524" s="3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23" s="6" customFormat="1" ht="15" customHeight="1" x14ac:dyDescent="0.2">
      <c r="B525" s="4"/>
      <c r="C525" s="5"/>
      <c r="D525" s="5"/>
      <c r="E525" s="4"/>
      <c r="F525" s="4"/>
      <c r="G525" s="4"/>
      <c r="H525" s="3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23" s="6" customFormat="1" ht="15" customHeight="1" x14ac:dyDescent="0.2">
      <c r="B526" s="4"/>
      <c r="C526" s="5"/>
      <c r="D526" s="5"/>
      <c r="E526" s="4"/>
      <c r="F526" s="4"/>
      <c r="G526" s="4"/>
      <c r="H526" s="3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23" s="6" customFormat="1" ht="15" customHeight="1" x14ac:dyDescent="0.2">
      <c r="B527" s="4"/>
      <c r="C527" s="5"/>
      <c r="D527" s="5"/>
      <c r="E527" s="4"/>
      <c r="F527" s="4"/>
      <c r="G527" s="4"/>
      <c r="H527" s="3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23" s="6" customFormat="1" ht="15" customHeight="1" x14ac:dyDescent="0.2">
      <c r="B528" s="4"/>
      <c r="C528" s="5"/>
      <c r="D528" s="5"/>
      <c r="E528" s="4"/>
      <c r="F528" s="4"/>
      <c r="G528" s="4"/>
      <c r="H528" s="3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2:22" s="6" customFormat="1" ht="15" customHeight="1" x14ac:dyDescent="0.2">
      <c r="B529" s="4"/>
      <c r="C529" s="5"/>
      <c r="D529" s="5"/>
      <c r="E529" s="4"/>
      <c r="F529" s="4"/>
      <c r="G529" s="4"/>
      <c r="H529" s="3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2:22" s="6" customFormat="1" ht="15" customHeight="1" x14ac:dyDescent="0.2">
      <c r="B530" s="4"/>
      <c r="C530" s="5"/>
      <c r="D530" s="5"/>
      <c r="E530" s="4"/>
      <c r="F530" s="4"/>
      <c r="G530" s="4"/>
      <c r="H530" s="3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2:22" s="6" customFormat="1" ht="15" customHeight="1" x14ac:dyDescent="0.2">
      <c r="B531" s="4"/>
      <c r="C531" s="5"/>
      <c r="D531" s="5"/>
      <c r="E531" s="4"/>
      <c r="F531" s="4"/>
      <c r="G531" s="4"/>
      <c r="H531" s="3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2:22" s="6" customFormat="1" ht="15" customHeight="1" x14ac:dyDescent="0.2">
      <c r="B532" s="4"/>
      <c r="C532" s="5"/>
      <c r="D532" s="5"/>
      <c r="E532" s="4"/>
      <c r="F532" s="4"/>
      <c r="G532" s="4"/>
      <c r="H532" s="3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2:22" s="6" customFormat="1" ht="15" customHeight="1" x14ac:dyDescent="0.2">
      <c r="B533" s="4"/>
      <c r="C533" s="5"/>
      <c r="D533" s="5"/>
      <c r="E533" s="4"/>
      <c r="F533" s="4"/>
      <c r="G533" s="4"/>
      <c r="H533" s="3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2:22" s="6" customFormat="1" ht="15" customHeight="1" x14ac:dyDescent="0.2">
      <c r="B534" s="4"/>
      <c r="C534" s="5"/>
      <c r="D534" s="5"/>
      <c r="E534" s="4"/>
      <c r="F534" s="4"/>
      <c r="G534" s="4"/>
      <c r="H534" s="3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2:22" s="6" customFormat="1" ht="15" customHeight="1" x14ac:dyDescent="0.2">
      <c r="B535" s="4"/>
      <c r="C535" s="5"/>
      <c r="D535" s="5"/>
      <c r="E535" s="4"/>
      <c r="F535" s="4"/>
      <c r="G535" s="4"/>
      <c r="H535" s="3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2:22" s="6" customFormat="1" ht="15" customHeight="1" x14ac:dyDescent="0.2">
      <c r="B536" s="4"/>
      <c r="C536" s="5"/>
      <c r="D536" s="5"/>
      <c r="E536" s="4"/>
      <c r="F536" s="4"/>
      <c r="G536" s="4"/>
      <c r="H536" s="3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2:22" s="6" customFormat="1" ht="15" customHeight="1" x14ac:dyDescent="0.2">
      <c r="B537" s="4"/>
      <c r="C537" s="5"/>
      <c r="D537" s="5"/>
      <c r="E537" s="4"/>
      <c r="F537" s="4"/>
      <c r="G537" s="4"/>
      <c r="H537" s="3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2:22" s="6" customFormat="1" ht="15" customHeight="1" x14ac:dyDescent="0.2">
      <c r="B538" s="4"/>
      <c r="C538" s="5"/>
      <c r="D538" s="5"/>
      <c r="E538" s="4"/>
      <c r="F538" s="4"/>
      <c r="G538" s="4"/>
      <c r="H538" s="3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2:22" s="6" customFormat="1" ht="15" customHeight="1" x14ac:dyDescent="0.2">
      <c r="B539" s="4"/>
      <c r="C539" s="5"/>
      <c r="D539" s="5"/>
      <c r="E539" s="4"/>
      <c r="F539" s="4"/>
      <c r="G539" s="4"/>
      <c r="H539" s="3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2:22" s="6" customFormat="1" ht="15" customHeight="1" x14ac:dyDescent="0.2">
      <c r="B540" s="4"/>
      <c r="C540" s="5"/>
      <c r="D540" s="5"/>
      <c r="E540" s="4"/>
      <c r="F540" s="4"/>
      <c r="G540" s="4"/>
      <c r="H540" s="3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2:22" s="6" customFormat="1" ht="15" customHeight="1" x14ac:dyDescent="0.2">
      <c r="B541" s="4"/>
      <c r="C541" s="5"/>
      <c r="D541" s="5"/>
      <c r="E541" s="4"/>
      <c r="F541" s="4"/>
      <c r="G541" s="4"/>
      <c r="H541" s="3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2:22" s="6" customFormat="1" ht="12" customHeight="1" x14ac:dyDescent="0.2">
      <c r="B542" s="4"/>
      <c r="C542" s="5"/>
      <c r="D542" s="5"/>
      <c r="E542" s="4"/>
      <c r="F542" s="4"/>
      <c r="G542" s="4"/>
      <c r="H542" s="3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2:22" s="6" customFormat="1" ht="12" customHeight="1" x14ac:dyDescent="0.2">
      <c r="B543" s="4"/>
      <c r="C543" s="5"/>
      <c r="D543" s="5"/>
      <c r="E543" s="4"/>
      <c r="F543" s="4"/>
      <c r="G543" s="4"/>
      <c r="H543" s="3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2:22" s="6" customFormat="1" ht="12" customHeight="1" x14ac:dyDescent="0.2">
      <c r="B544" s="4"/>
      <c r="C544" s="5"/>
      <c r="D544" s="5"/>
      <c r="E544" s="4"/>
      <c r="F544" s="4"/>
      <c r="G544" s="4"/>
      <c r="H544" s="3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2:22" s="6" customFormat="1" x14ac:dyDescent="0.2">
      <c r="B545" s="4"/>
      <c r="C545" s="5"/>
      <c r="D545" s="5"/>
      <c r="E545" s="4"/>
      <c r="F545" s="4"/>
      <c r="G545" s="4"/>
      <c r="H545" s="3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2:22" s="6" customFormat="1" ht="12" customHeight="1" x14ac:dyDescent="0.2">
      <c r="B546" s="4"/>
      <c r="C546" s="5"/>
      <c r="D546" s="5"/>
      <c r="E546" s="4"/>
      <c r="F546" s="4"/>
      <c r="G546" s="4"/>
      <c r="H546" s="3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2:22" s="6" customFormat="1" ht="12" customHeight="1" x14ac:dyDescent="0.2">
      <c r="B547" s="4"/>
      <c r="C547" s="5"/>
      <c r="D547" s="5"/>
      <c r="E547" s="4"/>
      <c r="F547" s="4"/>
      <c r="G547" s="4"/>
      <c r="H547" s="3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2:22" s="6" customFormat="1" ht="12" customHeight="1" x14ac:dyDescent="0.2">
      <c r="B548" s="4"/>
      <c r="C548" s="5"/>
      <c r="D548" s="5"/>
      <c r="E548" s="4"/>
      <c r="F548" s="4"/>
      <c r="G548" s="4"/>
      <c r="H548" s="3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2:22" s="6" customFormat="1" ht="12" customHeight="1" x14ac:dyDescent="0.2">
      <c r="B549" s="4"/>
      <c r="C549" s="5"/>
      <c r="D549" s="5"/>
      <c r="E549" s="4"/>
      <c r="F549" s="4"/>
      <c r="G549" s="4"/>
      <c r="H549" s="3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2:22" s="6" customFormat="1" ht="12" customHeight="1" x14ac:dyDescent="0.2">
      <c r="B550" s="4"/>
      <c r="C550" s="5"/>
      <c r="D550" s="5"/>
      <c r="E550" s="4"/>
      <c r="F550" s="4"/>
      <c r="G550" s="4"/>
      <c r="H550" s="3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2:22" s="6" customFormat="1" ht="12" customHeight="1" x14ac:dyDescent="0.2">
      <c r="B551" s="4"/>
      <c r="C551" s="5"/>
      <c r="D551" s="5"/>
      <c r="E551" s="4"/>
      <c r="F551" s="4"/>
      <c r="G551" s="4"/>
      <c r="H551" s="3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2:22" s="6" customFormat="1" ht="12" customHeight="1" x14ac:dyDescent="0.2">
      <c r="B552" s="4"/>
      <c r="C552" s="5"/>
      <c r="D552" s="5"/>
      <c r="E552" s="4"/>
      <c r="F552" s="4"/>
      <c r="G552" s="4"/>
      <c r="H552" s="3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2:22" s="6" customFormat="1" ht="12" customHeight="1" x14ac:dyDescent="0.2">
      <c r="B553" s="4"/>
      <c r="C553" s="5"/>
      <c r="D553" s="5"/>
      <c r="E553" s="4"/>
      <c r="F553" s="4"/>
      <c r="G553" s="4"/>
      <c r="H553" s="3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2:22" s="6" customFormat="1" ht="12" customHeight="1" x14ac:dyDescent="0.2">
      <c r="B554" s="4"/>
      <c r="C554" s="5"/>
      <c r="D554" s="5"/>
      <c r="E554" s="4"/>
      <c r="F554" s="4"/>
      <c r="G554" s="4"/>
      <c r="H554" s="3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2:22" s="6" customFormat="1" ht="12" customHeight="1" x14ac:dyDescent="0.2">
      <c r="B555" s="4"/>
      <c r="C555" s="5"/>
      <c r="D555" s="5"/>
      <c r="E555" s="4"/>
      <c r="F555" s="4"/>
      <c r="G555" s="4"/>
      <c r="H555" s="3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2:22" s="6" customFormat="1" ht="12" customHeight="1" x14ac:dyDescent="0.2">
      <c r="B556" s="4"/>
      <c r="C556" s="5"/>
      <c r="D556" s="5"/>
      <c r="E556" s="4"/>
      <c r="F556" s="4"/>
      <c r="G556" s="4"/>
      <c r="H556" s="3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2:22" s="6" customFormat="1" ht="12" customHeight="1" x14ac:dyDescent="0.2">
      <c r="B557" s="4"/>
      <c r="C557" s="5"/>
      <c r="D557" s="5"/>
      <c r="E557" s="4"/>
      <c r="F557" s="4"/>
      <c r="G557" s="4"/>
      <c r="H557" s="3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2:22" s="6" customFormat="1" ht="12" customHeight="1" x14ac:dyDescent="0.2">
      <c r="B558" s="4"/>
      <c r="C558" s="5"/>
      <c r="D558" s="5"/>
      <c r="E558" s="4"/>
      <c r="F558" s="4"/>
      <c r="G558" s="4"/>
      <c r="H558" s="3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2:22" s="6" customFormat="1" ht="12" customHeight="1" x14ac:dyDescent="0.2">
      <c r="B559" s="4"/>
      <c r="C559" s="5"/>
      <c r="D559" s="5"/>
      <c r="E559" s="4"/>
      <c r="F559" s="4"/>
      <c r="G559" s="4"/>
      <c r="H559" s="3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2:22" s="6" customFormat="1" ht="12" customHeight="1" x14ac:dyDescent="0.2">
      <c r="B560" s="4"/>
      <c r="C560" s="5"/>
      <c r="D560" s="5"/>
      <c r="E560" s="4"/>
      <c r="F560" s="4"/>
      <c r="G560" s="4"/>
      <c r="H560" s="3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2:22" s="6" customFormat="1" ht="12" customHeight="1" x14ac:dyDescent="0.2">
      <c r="B561" s="4"/>
      <c r="C561" s="5"/>
      <c r="D561" s="5"/>
      <c r="E561" s="4"/>
      <c r="F561" s="4"/>
      <c r="G561" s="4"/>
      <c r="H561" s="3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2:22" s="6" customFormat="1" ht="12" customHeight="1" x14ac:dyDescent="0.2">
      <c r="B562" s="4"/>
      <c r="C562" s="5"/>
      <c r="D562" s="5"/>
      <c r="E562" s="4"/>
      <c r="F562" s="4"/>
      <c r="G562" s="4"/>
      <c r="H562" s="3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2:22" s="6" customFormat="1" ht="12" customHeight="1" x14ac:dyDescent="0.2">
      <c r="B563" s="4"/>
      <c r="C563" s="5"/>
      <c r="D563" s="5"/>
      <c r="E563" s="4"/>
      <c r="F563" s="4"/>
      <c r="G563" s="4"/>
      <c r="H563" s="3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2:22" s="6" customFormat="1" ht="12" customHeight="1" x14ac:dyDescent="0.2">
      <c r="B564" s="4"/>
      <c r="C564" s="5"/>
      <c r="D564" s="5"/>
      <c r="E564" s="4"/>
      <c r="F564" s="4"/>
      <c r="G564" s="4"/>
      <c r="H564" s="3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2:22" s="6" customFormat="1" ht="12" customHeight="1" x14ac:dyDescent="0.2">
      <c r="B565" s="4"/>
      <c r="C565" s="5"/>
      <c r="D565" s="5"/>
      <c r="E565" s="4"/>
      <c r="F565" s="4"/>
      <c r="G565" s="4"/>
      <c r="H565" s="3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2:22" s="6" customFormat="1" ht="12" customHeight="1" x14ac:dyDescent="0.2">
      <c r="B566" s="4"/>
      <c r="C566" s="5"/>
      <c r="D566" s="5"/>
      <c r="E566" s="4"/>
      <c r="F566" s="4"/>
      <c r="G566" s="4"/>
      <c r="H566" s="3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2:22" s="6" customFormat="1" ht="12" customHeight="1" x14ac:dyDescent="0.2">
      <c r="B567" s="4"/>
      <c r="C567" s="5"/>
      <c r="D567" s="5"/>
      <c r="E567" s="4"/>
      <c r="F567" s="4"/>
      <c r="G567" s="4"/>
      <c r="H567" s="3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2:22" s="6" customFormat="1" ht="12" customHeight="1" x14ac:dyDescent="0.2">
      <c r="B568" s="4"/>
      <c r="C568" s="5"/>
      <c r="D568" s="5"/>
      <c r="E568" s="4"/>
      <c r="F568" s="4"/>
      <c r="G568" s="4"/>
      <c r="H568" s="3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2:22" s="6" customFormat="1" ht="12" customHeight="1" x14ac:dyDescent="0.2">
      <c r="B569" s="4"/>
      <c r="C569" s="5"/>
      <c r="D569" s="5"/>
      <c r="E569" s="4"/>
      <c r="F569" s="4"/>
      <c r="G569" s="4"/>
      <c r="H569" s="3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2:22" s="6" customFormat="1" ht="12" customHeight="1" x14ac:dyDescent="0.2">
      <c r="B570" s="4"/>
      <c r="C570" s="5"/>
      <c r="D570" s="5"/>
      <c r="E570" s="4"/>
      <c r="F570" s="4"/>
      <c r="G570" s="4"/>
      <c r="H570" s="3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2:22" s="6" customFormat="1" ht="12" customHeight="1" x14ac:dyDescent="0.2">
      <c r="B571" s="4"/>
      <c r="C571" s="5"/>
      <c r="D571" s="5"/>
      <c r="E571" s="4"/>
      <c r="F571" s="4"/>
      <c r="G571" s="4"/>
      <c r="H571" s="3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2:22" s="6" customFormat="1" ht="12" customHeight="1" x14ac:dyDescent="0.2">
      <c r="B572" s="4"/>
      <c r="C572" s="5"/>
      <c r="D572" s="5"/>
      <c r="E572" s="4"/>
      <c r="F572" s="4"/>
      <c r="G572" s="4"/>
      <c r="H572" s="3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2:22" s="6" customFormat="1" ht="12" customHeight="1" x14ac:dyDescent="0.2">
      <c r="B573" s="4"/>
      <c r="C573" s="5"/>
      <c r="D573" s="5"/>
      <c r="E573" s="4"/>
      <c r="F573" s="4"/>
      <c r="G573" s="4"/>
      <c r="H573" s="3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2:22" s="6" customFormat="1" ht="12" customHeight="1" x14ac:dyDescent="0.2">
      <c r="B574" s="4"/>
      <c r="C574" s="5"/>
      <c r="D574" s="5"/>
      <c r="E574" s="4"/>
      <c r="F574" s="4"/>
      <c r="G574" s="4"/>
      <c r="H574" s="3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2:22" s="6" customFormat="1" ht="12" customHeight="1" x14ac:dyDescent="0.2">
      <c r="B575" s="4"/>
      <c r="C575" s="5"/>
      <c r="D575" s="5"/>
      <c r="E575" s="4"/>
      <c r="F575" s="4"/>
      <c r="G575" s="4"/>
      <c r="H575" s="3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2:22" s="6" customFormat="1" x14ac:dyDescent="0.2">
      <c r="B576" s="4"/>
      <c r="C576" s="5"/>
      <c r="D576" s="5"/>
      <c r="E576" s="4"/>
      <c r="F576" s="4"/>
      <c r="G576" s="4"/>
      <c r="H576" s="3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2:22" s="6" customFormat="1" x14ac:dyDescent="0.2">
      <c r="B577" s="4"/>
      <c r="C577" s="5"/>
      <c r="D577" s="5"/>
      <c r="E577" s="4"/>
      <c r="F577" s="4"/>
      <c r="G577" s="4"/>
      <c r="H577" s="3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2:22" s="6" customFormat="1" x14ac:dyDescent="0.2">
      <c r="B578" s="4"/>
      <c r="C578" s="5"/>
      <c r="D578" s="5"/>
      <c r="E578" s="4"/>
      <c r="F578" s="4"/>
      <c r="G578" s="4"/>
      <c r="H578" s="3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2:22" s="6" customFormat="1" x14ac:dyDescent="0.2">
      <c r="B579" s="4"/>
      <c r="C579" s="5"/>
      <c r="D579" s="5"/>
      <c r="E579" s="4"/>
      <c r="F579" s="4"/>
      <c r="G579" s="4"/>
      <c r="H579" s="3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2:22" s="6" customFormat="1" x14ac:dyDescent="0.2">
      <c r="B580" s="4"/>
      <c r="C580" s="5"/>
      <c r="D580" s="5"/>
      <c r="E580" s="4"/>
      <c r="F580" s="4"/>
      <c r="G580" s="4"/>
      <c r="H580" s="3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2:22" s="6" customFormat="1" x14ac:dyDescent="0.2">
      <c r="B581" s="4"/>
      <c r="C581" s="5"/>
      <c r="D581" s="5"/>
      <c r="E581" s="4"/>
      <c r="F581" s="4"/>
      <c r="G581" s="4"/>
      <c r="H581" s="3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2:22" s="6" customFormat="1" ht="12.75" customHeight="1" x14ac:dyDescent="0.2">
      <c r="B582" s="4"/>
      <c r="C582" s="5"/>
      <c r="D582" s="5"/>
      <c r="E582" s="4"/>
      <c r="F582" s="4"/>
      <c r="G582" s="4"/>
      <c r="H582" s="3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2:22" s="6" customFormat="1" x14ac:dyDescent="0.2">
      <c r="B583" s="4"/>
      <c r="C583" s="5"/>
      <c r="D583" s="5"/>
      <c r="E583" s="4"/>
      <c r="F583" s="4"/>
      <c r="G583" s="4"/>
      <c r="H583" s="3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2:22" s="6" customFormat="1" x14ac:dyDescent="0.2">
      <c r="B584" s="4"/>
      <c r="C584" s="5"/>
      <c r="D584" s="5"/>
      <c r="E584" s="4"/>
      <c r="F584" s="4"/>
      <c r="G584" s="4"/>
      <c r="H584" s="3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2:22" s="6" customFormat="1" x14ac:dyDescent="0.2">
      <c r="B585" s="4"/>
      <c r="C585" s="5"/>
      <c r="D585" s="5"/>
      <c r="E585" s="4"/>
      <c r="F585" s="4"/>
      <c r="G585" s="4"/>
      <c r="H585" s="3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2:22" s="6" customFormat="1" x14ac:dyDescent="0.2">
      <c r="B586" s="4"/>
      <c r="C586" s="5"/>
      <c r="D586" s="5"/>
      <c r="E586" s="4"/>
      <c r="F586" s="4"/>
      <c r="G586" s="4"/>
      <c r="H586" s="3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2:22" s="6" customFormat="1" x14ac:dyDescent="0.2">
      <c r="B587" s="4"/>
      <c r="C587" s="5"/>
      <c r="D587" s="5"/>
      <c r="E587" s="4"/>
      <c r="F587" s="4"/>
      <c r="G587" s="4"/>
      <c r="H587" s="3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2:22" s="6" customFormat="1" x14ac:dyDescent="0.2">
      <c r="B588" s="4"/>
      <c r="C588" s="5"/>
      <c r="D588" s="5"/>
      <c r="E588" s="4"/>
      <c r="F588" s="4"/>
      <c r="G588" s="4"/>
      <c r="H588" s="3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2:22" s="6" customFormat="1" x14ac:dyDescent="0.2">
      <c r="B589" s="4"/>
      <c r="C589" s="5"/>
      <c r="D589" s="5"/>
      <c r="E589" s="4"/>
      <c r="F589" s="4"/>
      <c r="G589" s="4"/>
      <c r="H589" s="3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2:22" s="6" customFormat="1" x14ac:dyDescent="0.2">
      <c r="B590" s="4"/>
      <c r="C590" s="5"/>
      <c r="D590" s="5"/>
      <c r="E590" s="4"/>
      <c r="F590" s="4"/>
      <c r="G590" s="4"/>
      <c r="H590" s="3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2:22" s="6" customFormat="1" x14ac:dyDescent="0.2">
      <c r="B591" s="4"/>
      <c r="C591" s="5"/>
      <c r="D591" s="5"/>
      <c r="E591" s="4"/>
      <c r="F591" s="4"/>
      <c r="G591" s="4"/>
      <c r="H591" s="3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2:22" s="6" customFormat="1" x14ac:dyDescent="0.2">
      <c r="B592" s="4"/>
      <c r="C592" s="5"/>
      <c r="D592" s="5"/>
      <c r="E592" s="4"/>
      <c r="F592" s="4"/>
      <c r="G592" s="4"/>
      <c r="H592" s="3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2:22" s="6" customFormat="1" x14ac:dyDescent="0.2">
      <c r="B593" s="4"/>
      <c r="C593" s="5"/>
      <c r="D593" s="5"/>
      <c r="E593" s="4"/>
      <c r="F593" s="4"/>
      <c r="G593" s="4"/>
      <c r="H593" s="3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2:22" s="6" customFormat="1" x14ac:dyDescent="0.2">
      <c r="B594" s="4"/>
      <c r="C594" s="5"/>
      <c r="D594" s="5"/>
      <c r="E594" s="4"/>
      <c r="F594" s="4"/>
      <c r="G594" s="4"/>
      <c r="H594" s="3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2:22" s="6" customFormat="1" x14ac:dyDescent="0.2">
      <c r="B595" s="4"/>
      <c r="C595" s="5"/>
      <c r="D595" s="5"/>
      <c r="E595" s="4"/>
      <c r="F595" s="4"/>
      <c r="G595" s="4"/>
      <c r="H595" s="3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2:22" s="6" customFormat="1" x14ac:dyDescent="0.2">
      <c r="B596" s="4"/>
      <c r="C596" s="5"/>
      <c r="D596" s="5"/>
      <c r="E596" s="4"/>
      <c r="F596" s="4"/>
      <c r="G596" s="4"/>
      <c r="H596" s="3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2:22" s="6" customFormat="1" x14ac:dyDescent="0.2">
      <c r="B597" s="4"/>
      <c r="C597" s="5"/>
      <c r="D597" s="5"/>
      <c r="E597" s="4"/>
      <c r="F597" s="4"/>
      <c r="G597" s="4"/>
      <c r="H597" s="3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2:22" s="6" customFormat="1" x14ac:dyDescent="0.2">
      <c r="B598" s="4"/>
      <c r="C598" s="5"/>
      <c r="D598" s="5"/>
      <c r="E598" s="4"/>
      <c r="F598" s="4"/>
      <c r="G598" s="4"/>
      <c r="H598" s="3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2:22" s="6" customFormat="1" x14ac:dyDescent="0.2">
      <c r="B599" s="4"/>
      <c r="C599" s="5"/>
      <c r="D599" s="5"/>
      <c r="E599" s="4"/>
      <c r="F599" s="4"/>
      <c r="G599" s="4"/>
      <c r="H599" s="3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2:22" s="6" customFormat="1" x14ac:dyDescent="0.2">
      <c r="B600" s="4"/>
      <c r="C600" s="5"/>
      <c r="D600" s="5"/>
      <c r="E600" s="4"/>
      <c r="F600" s="4"/>
      <c r="G600" s="4"/>
      <c r="H600" s="3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2:22" s="6" customFormat="1" x14ac:dyDescent="0.2">
      <c r="B601" s="4"/>
      <c r="C601" s="5"/>
      <c r="D601" s="5"/>
      <c r="E601" s="4"/>
      <c r="F601" s="4"/>
      <c r="G601" s="4"/>
      <c r="H601" s="3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2:22" s="6" customFormat="1" x14ac:dyDescent="0.2">
      <c r="B602" s="4"/>
      <c r="C602" s="5"/>
      <c r="D602" s="5"/>
      <c r="E602" s="4"/>
      <c r="F602" s="4"/>
      <c r="G602" s="4"/>
      <c r="H602" s="3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2:22" s="6" customFormat="1" x14ac:dyDescent="0.2">
      <c r="B603" s="4"/>
      <c r="C603" s="5"/>
      <c r="D603" s="5"/>
      <c r="E603" s="4"/>
      <c r="F603" s="4"/>
      <c r="G603" s="4"/>
      <c r="H603" s="3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2:22" s="6" customFormat="1" x14ac:dyDescent="0.2">
      <c r="B604" s="4"/>
      <c r="C604" s="5"/>
      <c r="D604" s="5"/>
      <c r="E604" s="4"/>
      <c r="F604" s="4"/>
      <c r="G604" s="4"/>
      <c r="H604" s="3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2:22" s="6" customFormat="1" x14ac:dyDescent="0.2">
      <c r="B605" s="4"/>
      <c r="C605" s="5"/>
      <c r="D605" s="5"/>
      <c r="E605" s="4"/>
      <c r="F605" s="4"/>
      <c r="G605" s="4"/>
      <c r="H605" s="3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2:22" s="6" customFormat="1" x14ac:dyDescent="0.2">
      <c r="B606" s="4"/>
      <c r="C606" s="5"/>
      <c r="D606" s="5"/>
      <c r="E606" s="4"/>
      <c r="F606" s="4"/>
      <c r="G606" s="4"/>
      <c r="H606" s="3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2:22" s="6" customFormat="1" x14ac:dyDescent="0.2">
      <c r="B607" s="4"/>
      <c r="C607" s="5"/>
      <c r="D607" s="5"/>
      <c r="E607" s="4"/>
      <c r="F607" s="4"/>
      <c r="G607" s="4"/>
      <c r="H607" s="3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2:22" s="6" customFormat="1" x14ac:dyDescent="0.2">
      <c r="B608" s="4"/>
      <c r="C608" s="5"/>
      <c r="D608" s="5"/>
      <c r="E608" s="4"/>
      <c r="F608" s="4"/>
      <c r="G608" s="4"/>
      <c r="H608" s="3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2:22" s="6" customFormat="1" x14ac:dyDescent="0.2">
      <c r="B609" s="4"/>
      <c r="C609" s="5"/>
      <c r="D609" s="5"/>
      <c r="E609" s="4"/>
      <c r="F609" s="4"/>
      <c r="G609" s="4"/>
      <c r="H609" s="3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2:22" s="6" customFormat="1" x14ac:dyDescent="0.2">
      <c r="B610" s="4"/>
      <c r="C610" s="5"/>
      <c r="D610" s="5"/>
      <c r="E610" s="4"/>
      <c r="F610" s="4"/>
      <c r="G610" s="4"/>
      <c r="H610" s="3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2:22" s="6" customFormat="1" x14ac:dyDescent="0.2">
      <c r="B611" s="4"/>
      <c r="C611" s="5"/>
      <c r="D611" s="5"/>
      <c r="E611" s="4"/>
      <c r="F611" s="4"/>
      <c r="G611" s="4"/>
      <c r="H611" s="3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2:22" s="6" customFormat="1" x14ac:dyDescent="0.2">
      <c r="B612" s="4"/>
      <c r="C612" s="5"/>
      <c r="D612" s="5"/>
      <c r="E612" s="4"/>
      <c r="F612" s="4"/>
      <c r="G612" s="4"/>
      <c r="H612" s="3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2:22" s="6" customFormat="1" x14ac:dyDescent="0.2">
      <c r="B613" s="4"/>
      <c r="C613" s="5"/>
      <c r="D613" s="5"/>
      <c r="E613" s="4"/>
      <c r="F613" s="4"/>
      <c r="G613" s="4"/>
      <c r="H613" s="3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2:22" s="6" customFormat="1" x14ac:dyDescent="0.2">
      <c r="B614" s="4"/>
      <c r="C614" s="5"/>
      <c r="D614" s="5"/>
      <c r="E614" s="4"/>
      <c r="F614" s="4"/>
      <c r="G614" s="4"/>
      <c r="H614" s="3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2:22" s="6" customFormat="1" x14ac:dyDescent="0.2">
      <c r="B615" s="4"/>
      <c r="C615" s="5"/>
      <c r="D615" s="5"/>
      <c r="E615" s="4"/>
      <c r="F615" s="4"/>
      <c r="G615" s="4"/>
      <c r="H615" s="3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2:22" s="6" customFormat="1" x14ac:dyDescent="0.2">
      <c r="B616" s="4"/>
      <c r="C616" s="5"/>
      <c r="D616" s="5"/>
      <c r="E616" s="4"/>
      <c r="F616" s="4"/>
      <c r="G616" s="4"/>
      <c r="H616" s="3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2:22" s="6" customFormat="1" x14ac:dyDescent="0.2">
      <c r="B617" s="4"/>
      <c r="C617" s="5"/>
      <c r="D617" s="5"/>
      <c r="E617" s="4"/>
      <c r="F617" s="4"/>
      <c r="G617" s="4"/>
      <c r="H617" s="3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2:22" s="6" customFormat="1" x14ac:dyDescent="0.2">
      <c r="B618" s="4"/>
      <c r="C618" s="5"/>
      <c r="D618" s="5"/>
      <c r="E618" s="4"/>
      <c r="F618" s="4"/>
      <c r="G618" s="4"/>
      <c r="H618" s="3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2:22" s="6" customFormat="1" x14ac:dyDescent="0.2">
      <c r="B619" s="4"/>
      <c r="C619" s="5"/>
      <c r="D619" s="5"/>
      <c r="E619" s="4"/>
      <c r="F619" s="4"/>
      <c r="G619" s="4"/>
      <c r="H619" s="3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2:22" s="6" customFormat="1" x14ac:dyDescent="0.2">
      <c r="B620" s="4"/>
      <c r="C620" s="5"/>
      <c r="D620" s="5"/>
      <c r="E620" s="4"/>
      <c r="F620" s="4"/>
      <c r="G620" s="4"/>
      <c r="H620" s="3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2:22" s="6" customFormat="1" x14ac:dyDescent="0.2">
      <c r="B621" s="4"/>
      <c r="C621" s="5"/>
      <c r="D621" s="5"/>
      <c r="E621" s="4"/>
      <c r="F621" s="4"/>
      <c r="G621" s="4"/>
      <c r="H621" s="3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2:22" s="6" customFormat="1" ht="12" customHeight="1" x14ac:dyDescent="0.2">
      <c r="B622" s="4"/>
      <c r="C622" s="5"/>
      <c r="D622" s="5"/>
      <c r="E622" s="4"/>
      <c r="F622" s="4"/>
      <c r="G622" s="4"/>
      <c r="H622" s="3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2:22" s="6" customFormat="1" ht="12" customHeight="1" x14ac:dyDescent="0.2">
      <c r="B623" s="4"/>
      <c r="C623" s="5"/>
      <c r="D623" s="5"/>
      <c r="E623" s="4"/>
      <c r="F623" s="4"/>
      <c r="G623" s="4"/>
      <c r="H623" s="3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2:22" s="6" customFormat="1" ht="12" customHeight="1" x14ac:dyDescent="0.2">
      <c r="B624" s="4"/>
      <c r="C624" s="5"/>
      <c r="D624" s="5"/>
      <c r="E624" s="4"/>
      <c r="F624" s="4"/>
      <c r="G624" s="4"/>
      <c r="H624" s="3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s="6" customFormat="1" ht="12" customHeight="1" x14ac:dyDescent="0.2">
      <c r="B625" s="4"/>
      <c r="C625" s="5"/>
      <c r="D625" s="5"/>
      <c r="E625" s="4"/>
      <c r="F625" s="4"/>
      <c r="G625" s="4"/>
      <c r="H625" s="3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s="6" customFormat="1" ht="12" customHeight="1" x14ac:dyDescent="0.2">
      <c r="B626" s="4"/>
      <c r="C626" s="5"/>
      <c r="D626" s="5"/>
      <c r="E626" s="4"/>
      <c r="F626" s="4"/>
      <c r="G626" s="4"/>
      <c r="H626" s="3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12.75" customHeight="1" x14ac:dyDescent="0.2">
      <c r="A627" s="6"/>
    </row>
    <row r="628" spans="1:22" s="7" customFormat="1" ht="12" customHeight="1" x14ac:dyDescent="0.2">
      <c r="A628" s="6"/>
      <c r="B628" s="4"/>
      <c r="C628" s="5"/>
      <c r="D628" s="5"/>
      <c r="E628" s="4"/>
      <c r="F628" s="4"/>
      <c r="G628" s="4"/>
      <c r="H628" s="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s="7" customFormat="1" ht="12" customHeight="1" x14ac:dyDescent="0.2">
      <c r="A629" s="6"/>
      <c r="B629" s="4"/>
      <c r="C629" s="5"/>
      <c r="D629" s="5"/>
      <c r="E629" s="4"/>
      <c r="F629" s="4"/>
      <c r="G629" s="4"/>
      <c r="H629" s="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s="7" customFormat="1" ht="12" customHeight="1" x14ac:dyDescent="0.2">
      <c r="A630" s="6"/>
      <c r="B630" s="4"/>
      <c r="C630" s="5"/>
      <c r="D630" s="5"/>
      <c r="E630" s="4"/>
      <c r="F630" s="4"/>
      <c r="G630" s="4"/>
      <c r="H630" s="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s="6" customFormat="1" x14ac:dyDescent="0.2">
      <c r="B631" s="4"/>
      <c r="C631" s="5"/>
      <c r="D631" s="5"/>
      <c r="E631" s="4"/>
      <c r="F631" s="4"/>
      <c r="G631" s="4"/>
      <c r="H631" s="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s="6" customFormat="1" x14ac:dyDescent="0.2">
      <c r="B632" s="4"/>
      <c r="C632" s="5"/>
      <c r="D632" s="5"/>
      <c r="E632" s="4"/>
      <c r="F632" s="4"/>
      <c r="G632" s="4"/>
      <c r="H632" s="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s="7" customFormat="1" x14ac:dyDescent="0.2">
      <c r="A633" s="6"/>
      <c r="B633" s="4"/>
      <c r="C633" s="5"/>
      <c r="D633" s="5"/>
      <c r="E633" s="4"/>
      <c r="F633" s="4"/>
      <c r="G633" s="4"/>
      <c r="H633" s="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s="6" customFormat="1" x14ac:dyDescent="0.2">
      <c r="B634" s="4"/>
      <c r="C634" s="5"/>
      <c r="D634" s="5"/>
      <c r="E634" s="4"/>
      <c r="F634" s="4"/>
      <c r="G634" s="4"/>
      <c r="H634" s="3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s="6" customFormat="1" x14ac:dyDescent="0.2">
      <c r="B635" s="4"/>
      <c r="C635" s="5"/>
      <c r="D635" s="5"/>
      <c r="E635" s="4"/>
      <c r="F635" s="4"/>
      <c r="G635" s="4"/>
      <c r="H635" s="3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s="6" customFormat="1" x14ac:dyDescent="0.2">
      <c r="B636" s="4"/>
      <c r="C636" s="5"/>
      <c r="D636" s="5"/>
      <c r="E636" s="4"/>
      <c r="F636" s="4"/>
      <c r="G636" s="4"/>
      <c r="H636" s="3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s="6" customFormat="1" x14ac:dyDescent="0.2">
      <c r="B637" s="4"/>
      <c r="C637" s="5"/>
      <c r="D637" s="5"/>
      <c r="E637" s="4"/>
      <c r="F637" s="4"/>
      <c r="G637" s="4"/>
      <c r="H637" s="3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s="6" customFormat="1" x14ac:dyDescent="0.2">
      <c r="B638" s="4"/>
      <c r="C638" s="5"/>
      <c r="D638" s="5"/>
      <c r="E638" s="4"/>
      <c r="F638" s="4"/>
      <c r="G638" s="4"/>
      <c r="H638" s="3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s="6" customFormat="1" x14ac:dyDescent="0.2">
      <c r="B639" s="4"/>
      <c r="C639" s="5"/>
      <c r="D639" s="5"/>
      <c r="E639" s="4"/>
      <c r="F639" s="4"/>
      <c r="G639" s="4"/>
      <c r="H639" s="3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s="6" customFormat="1" x14ac:dyDescent="0.2">
      <c r="B640" s="4"/>
      <c r="C640" s="5"/>
      <c r="D640" s="5"/>
      <c r="E640" s="4"/>
      <c r="F640" s="4"/>
      <c r="G640" s="4"/>
      <c r="H640" s="3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2:22" s="6" customFormat="1" x14ac:dyDescent="0.2">
      <c r="B641" s="4"/>
      <c r="C641" s="5"/>
      <c r="D641" s="5"/>
      <c r="E641" s="4"/>
      <c r="F641" s="4"/>
      <c r="G641" s="4"/>
      <c r="H641" s="3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2:22" s="6" customFormat="1" x14ac:dyDescent="0.2">
      <c r="B642" s="4"/>
      <c r="C642" s="5"/>
      <c r="D642" s="5"/>
      <c r="E642" s="4"/>
      <c r="F642" s="4"/>
      <c r="G642" s="4"/>
      <c r="H642" s="3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2:22" s="6" customFormat="1" x14ac:dyDescent="0.2">
      <c r="B643" s="4"/>
      <c r="C643" s="5"/>
      <c r="D643" s="5"/>
      <c r="E643" s="4"/>
      <c r="F643" s="4"/>
      <c r="G643" s="4"/>
      <c r="H643" s="3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2:22" s="6" customFormat="1" x14ac:dyDescent="0.2">
      <c r="B644" s="4"/>
      <c r="C644" s="5"/>
      <c r="D644" s="5"/>
      <c r="E644" s="4"/>
      <c r="F644" s="4"/>
      <c r="G644" s="4"/>
      <c r="H644" s="3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2:22" s="6" customFormat="1" x14ac:dyDescent="0.2">
      <c r="B645" s="4"/>
      <c r="C645" s="5"/>
      <c r="D645" s="5"/>
      <c r="E645" s="4"/>
      <c r="F645" s="4"/>
      <c r="G645" s="4"/>
      <c r="H645" s="3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2:22" s="6" customFormat="1" x14ac:dyDescent="0.2">
      <c r="B646" s="4"/>
      <c r="C646" s="5"/>
      <c r="D646" s="5"/>
      <c r="E646" s="4"/>
      <c r="F646" s="4"/>
      <c r="G646" s="4"/>
      <c r="H646" s="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s="6" customFormat="1" x14ac:dyDescent="0.2">
      <c r="B647" s="4"/>
      <c r="C647" s="5"/>
      <c r="D647" s="5"/>
      <c r="E647" s="4"/>
      <c r="F647" s="4"/>
      <c r="G647" s="4"/>
      <c r="H647" s="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s="6" customFormat="1" x14ac:dyDescent="0.2">
      <c r="B648" s="4"/>
      <c r="C648" s="5"/>
      <c r="D648" s="5"/>
      <c r="E648" s="4"/>
      <c r="F648" s="4"/>
      <c r="G648" s="4"/>
      <c r="H648" s="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s="6" customFormat="1" x14ac:dyDescent="0.2">
      <c r="B649" s="4"/>
      <c r="C649" s="5"/>
      <c r="D649" s="5"/>
      <c r="E649" s="4"/>
      <c r="F649" s="4"/>
      <c r="G649" s="4"/>
      <c r="H649" s="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s="6" customFormat="1" x14ac:dyDescent="0.2">
      <c r="B650" s="4"/>
      <c r="C650" s="5"/>
      <c r="D650" s="5"/>
      <c r="E650" s="4"/>
      <c r="F650" s="4"/>
      <c r="G650" s="4"/>
      <c r="H650" s="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s="6" customFormat="1" x14ac:dyDescent="0.2">
      <c r="B651" s="4"/>
      <c r="C651" s="5"/>
      <c r="D651" s="5"/>
      <c r="E651" s="4"/>
      <c r="F651" s="4"/>
      <c r="G651" s="4"/>
      <c r="H651" s="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s="6" customFormat="1" x14ac:dyDescent="0.2">
      <c r="B652" s="4"/>
      <c r="C652" s="5"/>
      <c r="D652" s="5"/>
      <c r="E652" s="4"/>
      <c r="F652" s="4"/>
      <c r="G652" s="4"/>
      <c r="H652" s="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s="6" customFormat="1" x14ac:dyDescent="0.2">
      <c r="B653" s="4"/>
      <c r="C653" s="5"/>
      <c r="D653" s="5"/>
      <c r="E653" s="4"/>
      <c r="F653" s="4"/>
      <c r="G653" s="4"/>
      <c r="H653" s="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s="6" customFormat="1" x14ac:dyDescent="0.2">
      <c r="B654" s="4"/>
      <c r="C654" s="5"/>
      <c r="D654" s="5"/>
      <c r="E654" s="4"/>
      <c r="F654" s="4"/>
      <c r="G654" s="4"/>
      <c r="H654" s="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s="6" customFormat="1" x14ac:dyDescent="0.2">
      <c r="B655" s="4"/>
      <c r="C655" s="5"/>
      <c r="D655" s="5"/>
      <c r="E655" s="4"/>
      <c r="F655" s="4"/>
      <c r="G655" s="4"/>
      <c r="H655" s="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s="6" customFormat="1" x14ac:dyDescent="0.2">
      <c r="B656" s="4"/>
      <c r="C656" s="5"/>
      <c r="D656" s="5"/>
      <c r="E656" s="4"/>
      <c r="F656" s="4"/>
      <c r="G656" s="4"/>
      <c r="H656" s="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s="6" customFormat="1" x14ac:dyDescent="0.2">
      <c r="B657" s="4"/>
      <c r="C657" s="5"/>
      <c r="D657" s="5"/>
      <c r="E657" s="4"/>
      <c r="F657" s="4"/>
      <c r="G657" s="4"/>
      <c r="H657" s="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s="6" customFormat="1" x14ac:dyDescent="0.2">
      <c r="B658" s="4"/>
      <c r="C658" s="5"/>
      <c r="D658" s="5"/>
      <c r="E658" s="4"/>
      <c r="F658" s="4"/>
      <c r="G658" s="4"/>
      <c r="H658" s="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s="6" customFormat="1" x14ac:dyDescent="0.2">
      <c r="B659" s="4"/>
      <c r="C659" s="5"/>
      <c r="D659" s="5"/>
      <c r="E659" s="4"/>
      <c r="F659" s="4"/>
      <c r="G659" s="4"/>
      <c r="H659" s="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s="6" customFormat="1" x14ac:dyDescent="0.2">
      <c r="B660" s="4"/>
      <c r="C660" s="5"/>
      <c r="D660" s="5"/>
      <c r="E660" s="4"/>
      <c r="F660" s="4"/>
      <c r="G660" s="4"/>
      <c r="H660" s="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s="6" customFormat="1" x14ac:dyDescent="0.2">
      <c r="B661" s="4"/>
      <c r="C661" s="5"/>
      <c r="D661" s="5"/>
      <c r="E661" s="4"/>
      <c r="F661" s="4"/>
      <c r="G661" s="4"/>
      <c r="H661" s="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s="6" customFormat="1" x14ac:dyDescent="0.2">
      <c r="B662" s="4"/>
      <c r="C662" s="5"/>
      <c r="D662" s="5"/>
      <c r="E662" s="4"/>
      <c r="F662" s="4"/>
      <c r="G662" s="4"/>
      <c r="H662" s="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s="6" customFormat="1" x14ac:dyDescent="0.2">
      <c r="B663" s="4"/>
      <c r="C663" s="5"/>
      <c r="D663" s="5"/>
      <c r="E663" s="4"/>
      <c r="F663" s="4"/>
      <c r="G663" s="4"/>
      <c r="H663" s="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s="6" customFormat="1" x14ac:dyDescent="0.2">
      <c r="B664" s="4"/>
      <c r="C664" s="5"/>
      <c r="D664" s="5"/>
      <c r="E664" s="4"/>
      <c r="F664" s="4"/>
      <c r="G664" s="4"/>
      <c r="H664" s="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s="6" customFormat="1" x14ac:dyDescent="0.2">
      <c r="B665" s="4"/>
      <c r="C665" s="5"/>
      <c r="D665" s="5"/>
      <c r="E665" s="4"/>
      <c r="F665" s="4"/>
      <c r="G665" s="4"/>
      <c r="H665" s="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s="6" customFormat="1" x14ac:dyDescent="0.2">
      <c r="B666" s="4"/>
      <c r="C666" s="5"/>
      <c r="D666" s="5"/>
      <c r="E666" s="4"/>
      <c r="F666" s="4"/>
      <c r="G666" s="4"/>
      <c r="H666" s="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s="6" customFormat="1" x14ac:dyDescent="0.2">
      <c r="B667" s="4"/>
      <c r="C667" s="5"/>
      <c r="D667" s="5"/>
      <c r="E667" s="4"/>
      <c r="F667" s="4"/>
      <c r="G667" s="4"/>
      <c r="H667" s="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s="6" customFormat="1" x14ac:dyDescent="0.2">
      <c r="B668" s="4"/>
      <c r="C668" s="5"/>
      <c r="D668" s="5"/>
      <c r="E668" s="4"/>
      <c r="F668" s="4"/>
      <c r="G668" s="4"/>
      <c r="H668" s="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s="6" customFormat="1" x14ac:dyDescent="0.2">
      <c r="B669" s="4"/>
      <c r="C669" s="5"/>
      <c r="D669" s="5"/>
      <c r="E669" s="4"/>
      <c r="F669" s="4"/>
      <c r="G669" s="4"/>
      <c r="H669" s="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s="6" customFormat="1" x14ac:dyDescent="0.2">
      <c r="B670" s="4"/>
      <c r="C670" s="5"/>
      <c r="D670" s="5"/>
      <c r="E670" s="4"/>
      <c r="F670" s="4"/>
      <c r="G670" s="4"/>
      <c r="H670" s="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s="6" customFormat="1" x14ac:dyDescent="0.2">
      <c r="B671" s="4"/>
      <c r="C671" s="5"/>
      <c r="D671" s="5"/>
      <c r="E671" s="4"/>
      <c r="F671" s="4"/>
      <c r="G671" s="4"/>
      <c r="H671" s="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s="6" customFormat="1" x14ac:dyDescent="0.2">
      <c r="B672" s="4"/>
      <c r="C672" s="5"/>
      <c r="D672" s="5"/>
      <c r="E672" s="4"/>
      <c r="F672" s="4"/>
      <c r="G672" s="4"/>
      <c r="H672" s="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2:22" s="6" customFormat="1" x14ac:dyDescent="0.2">
      <c r="B673" s="4"/>
      <c r="C673" s="5"/>
      <c r="D673" s="5"/>
      <c r="E673" s="4"/>
      <c r="F673" s="4"/>
      <c r="G673" s="4"/>
      <c r="H673" s="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2:22" s="6" customFormat="1" x14ac:dyDescent="0.2">
      <c r="B674" s="4"/>
      <c r="C674" s="5"/>
      <c r="D674" s="5"/>
      <c r="E674" s="4"/>
      <c r="F674" s="4"/>
      <c r="G674" s="4"/>
      <c r="H674" s="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2:22" s="6" customFormat="1" x14ac:dyDescent="0.2">
      <c r="B675" s="4"/>
      <c r="C675" s="5"/>
      <c r="D675" s="5"/>
      <c r="E675" s="4"/>
      <c r="F675" s="4"/>
      <c r="G675" s="4"/>
      <c r="H675" s="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2:22" s="6" customFormat="1" x14ac:dyDescent="0.2">
      <c r="B676" s="4"/>
      <c r="C676" s="5"/>
      <c r="D676" s="5"/>
      <c r="E676" s="4"/>
      <c r="F676" s="4"/>
      <c r="G676" s="4"/>
      <c r="H676" s="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2:22" s="6" customFormat="1" x14ac:dyDescent="0.2">
      <c r="B677" s="4"/>
      <c r="C677" s="5"/>
      <c r="D677" s="5"/>
      <c r="E677" s="4"/>
      <c r="F677" s="4"/>
      <c r="G677" s="4"/>
      <c r="H677" s="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2:22" s="6" customFormat="1" x14ac:dyDescent="0.2">
      <c r="B678" s="4"/>
      <c r="C678" s="5"/>
      <c r="D678" s="5"/>
      <c r="E678" s="4"/>
      <c r="F678" s="4"/>
      <c r="G678" s="4"/>
      <c r="H678" s="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2:22" s="6" customFormat="1" x14ac:dyDescent="0.2">
      <c r="B679" s="4"/>
      <c r="C679" s="5"/>
      <c r="D679" s="5"/>
      <c r="E679" s="4"/>
      <c r="F679" s="4"/>
      <c r="G679" s="4"/>
      <c r="H679" s="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2:22" s="6" customFormat="1" x14ac:dyDescent="0.2">
      <c r="B680" s="4"/>
      <c r="C680" s="5"/>
      <c r="D680" s="5"/>
      <c r="E680" s="4"/>
      <c r="F680" s="4"/>
      <c r="G680" s="4"/>
      <c r="H680" s="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2:22" s="6" customFormat="1" x14ac:dyDescent="0.2">
      <c r="B681" s="4"/>
      <c r="C681" s="5"/>
      <c r="D681" s="5"/>
      <c r="E681" s="4"/>
      <c r="F681" s="4"/>
      <c r="G681" s="4"/>
      <c r="H681" s="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2:22" s="6" customFormat="1" x14ac:dyDescent="0.2">
      <c r="B682" s="4"/>
      <c r="C682" s="5"/>
      <c r="D682" s="5"/>
      <c r="E682" s="4"/>
      <c r="F682" s="4"/>
      <c r="G682" s="4"/>
      <c r="H682" s="3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2:22" s="6" customFormat="1" x14ac:dyDescent="0.2">
      <c r="B683" s="4"/>
      <c r="C683" s="5"/>
      <c r="D683" s="5"/>
      <c r="E683" s="4"/>
      <c r="F683" s="4"/>
      <c r="G683" s="4"/>
      <c r="H683" s="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2:22" s="6" customFormat="1" x14ac:dyDescent="0.2">
      <c r="B684" s="4"/>
      <c r="C684" s="5"/>
      <c r="D684" s="5"/>
      <c r="E684" s="4"/>
      <c r="F684" s="4"/>
      <c r="G684" s="4"/>
      <c r="H684" s="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2:22" s="6" customFormat="1" x14ac:dyDescent="0.2">
      <c r="B685" s="4"/>
      <c r="C685" s="5"/>
      <c r="D685" s="5"/>
      <c r="E685" s="4"/>
      <c r="F685" s="4"/>
      <c r="G685" s="4"/>
      <c r="H685" s="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2:22" s="6" customFormat="1" x14ac:dyDescent="0.2">
      <c r="B686" s="4"/>
      <c r="C686" s="5"/>
      <c r="D686" s="5"/>
      <c r="E686" s="4"/>
      <c r="F686" s="4"/>
      <c r="G686" s="4"/>
      <c r="H686" s="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2:22" s="6" customFormat="1" x14ac:dyDescent="0.2">
      <c r="B687" s="4"/>
      <c r="C687" s="5"/>
      <c r="D687" s="5"/>
      <c r="E687" s="4"/>
      <c r="F687" s="4"/>
      <c r="G687" s="4"/>
      <c r="H687" s="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2:22" s="6" customFormat="1" x14ac:dyDescent="0.2">
      <c r="B688" s="4"/>
      <c r="C688" s="5"/>
      <c r="D688" s="5"/>
      <c r="E688" s="4"/>
      <c r="F688" s="4"/>
      <c r="G688" s="4"/>
      <c r="H688" s="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s="6" customFormat="1" x14ac:dyDescent="0.2">
      <c r="B689" s="4"/>
      <c r="C689" s="5"/>
      <c r="D689" s="5"/>
      <c r="E689" s="4"/>
      <c r="F689" s="4"/>
      <c r="G689" s="4"/>
      <c r="H689" s="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s="6" customFormat="1" x14ac:dyDescent="0.2">
      <c r="B690" s="4"/>
      <c r="C690" s="5"/>
      <c r="D690" s="5"/>
      <c r="E690" s="4"/>
      <c r="F690" s="4"/>
      <c r="G690" s="4"/>
      <c r="H690" s="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s="6" customFormat="1" x14ac:dyDescent="0.2">
      <c r="B691" s="4"/>
      <c r="C691" s="5"/>
      <c r="D691" s="5"/>
      <c r="E691" s="4"/>
      <c r="F691" s="4"/>
      <c r="G691" s="4"/>
      <c r="H691" s="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s="6" customFormat="1" x14ac:dyDescent="0.2">
      <c r="B692" s="4"/>
      <c r="C692" s="5"/>
      <c r="D692" s="5"/>
      <c r="E692" s="4"/>
      <c r="F692" s="4"/>
      <c r="G692" s="4"/>
      <c r="H692" s="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s="6" customFormat="1" x14ac:dyDescent="0.2">
      <c r="B693" s="4"/>
      <c r="C693" s="5"/>
      <c r="D693" s="5"/>
      <c r="E693" s="4"/>
      <c r="F693" s="4"/>
      <c r="G693" s="4"/>
      <c r="H693" s="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s="6" customFormat="1" x14ac:dyDescent="0.2">
      <c r="B694" s="4"/>
      <c r="C694" s="5"/>
      <c r="D694" s="5"/>
      <c r="E694" s="4"/>
      <c r="F694" s="4"/>
      <c r="G694" s="4"/>
      <c r="H694" s="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s="6" customFormat="1" x14ac:dyDescent="0.2">
      <c r="B695" s="4"/>
      <c r="C695" s="5"/>
      <c r="D695" s="5"/>
      <c r="E695" s="4"/>
      <c r="F695" s="4"/>
      <c r="G695" s="4"/>
      <c r="H695" s="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s="6" customFormat="1" x14ac:dyDescent="0.2">
      <c r="B696" s="4"/>
      <c r="C696" s="5"/>
      <c r="D696" s="5"/>
      <c r="E696" s="4"/>
      <c r="F696" s="4"/>
      <c r="G696" s="4"/>
      <c r="H696" s="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s="6" customFormat="1" x14ac:dyDescent="0.2">
      <c r="B697" s="4"/>
      <c r="C697" s="5"/>
      <c r="D697" s="5"/>
      <c r="E697" s="4"/>
      <c r="F697" s="4"/>
      <c r="G697" s="4"/>
      <c r="H697" s="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s="6" customFormat="1" x14ac:dyDescent="0.2">
      <c r="B698" s="4"/>
      <c r="C698" s="5"/>
      <c r="D698" s="5"/>
      <c r="E698" s="4"/>
      <c r="F698" s="4"/>
      <c r="G698" s="4"/>
      <c r="H698" s="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s="6" customFormat="1" x14ac:dyDescent="0.2">
      <c r="B699" s="4"/>
      <c r="C699" s="5"/>
      <c r="D699" s="5"/>
      <c r="E699" s="4"/>
      <c r="F699" s="4"/>
      <c r="G699" s="4"/>
      <c r="H699" s="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s="6" customFormat="1" x14ac:dyDescent="0.2">
      <c r="B700" s="4"/>
      <c r="C700" s="5"/>
      <c r="D700" s="5"/>
      <c r="E700" s="4"/>
      <c r="F700" s="4"/>
      <c r="G700" s="4"/>
      <c r="H700" s="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s="6" customFormat="1" x14ac:dyDescent="0.2">
      <c r="B701" s="4"/>
      <c r="C701" s="5"/>
      <c r="D701" s="5"/>
      <c r="E701" s="4"/>
      <c r="F701" s="4"/>
      <c r="G701" s="4"/>
      <c r="H701" s="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s="6" customFormat="1" x14ac:dyDescent="0.2">
      <c r="B702" s="4"/>
      <c r="C702" s="5"/>
      <c r="D702" s="5"/>
      <c r="E702" s="4"/>
      <c r="F702" s="4"/>
      <c r="G702" s="4"/>
      <c r="H702" s="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s="6" customFormat="1" x14ac:dyDescent="0.2">
      <c r="B703" s="4"/>
      <c r="C703" s="5"/>
      <c r="D703" s="5"/>
      <c r="E703" s="4"/>
      <c r="F703" s="4"/>
      <c r="G703" s="4"/>
      <c r="H703" s="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s="6" customFormat="1" x14ac:dyDescent="0.2">
      <c r="B704" s="4"/>
      <c r="C704" s="5"/>
      <c r="D704" s="5"/>
      <c r="E704" s="4"/>
      <c r="F704" s="4"/>
      <c r="G704" s="4"/>
      <c r="H704" s="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s="6" customFormat="1" x14ac:dyDescent="0.2">
      <c r="B705" s="4"/>
      <c r="C705" s="5"/>
      <c r="D705" s="5"/>
      <c r="E705" s="4"/>
      <c r="F705" s="4"/>
      <c r="G705" s="4"/>
      <c r="H705" s="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s="6" customFormat="1" x14ac:dyDescent="0.2">
      <c r="B706" s="4"/>
      <c r="C706" s="5"/>
      <c r="D706" s="5"/>
      <c r="E706" s="4"/>
      <c r="F706" s="4"/>
      <c r="G706" s="4"/>
      <c r="H706" s="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s="6" customFormat="1" x14ac:dyDescent="0.2">
      <c r="B707" s="4"/>
      <c r="C707" s="5"/>
      <c r="D707" s="5"/>
      <c r="E707" s="4"/>
      <c r="F707" s="4"/>
      <c r="G707" s="4"/>
      <c r="H707" s="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s="6" customFormat="1" x14ac:dyDescent="0.2">
      <c r="B708" s="4"/>
      <c r="C708" s="5"/>
      <c r="D708" s="5"/>
      <c r="E708" s="4"/>
      <c r="F708" s="4"/>
      <c r="G708" s="4"/>
      <c r="H708" s="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s="6" customFormat="1" x14ac:dyDescent="0.2">
      <c r="B709" s="4"/>
      <c r="C709" s="5"/>
      <c r="D709" s="5"/>
      <c r="E709" s="4"/>
      <c r="F709" s="4"/>
      <c r="G709" s="4"/>
      <c r="H709" s="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s="6" customFormat="1" x14ac:dyDescent="0.2">
      <c r="B710" s="4"/>
      <c r="C710" s="5"/>
      <c r="D710" s="5"/>
      <c r="E710" s="4"/>
      <c r="F710" s="4"/>
      <c r="G710" s="4"/>
      <c r="H710" s="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s="6" customFormat="1" x14ac:dyDescent="0.2">
      <c r="B711" s="4"/>
      <c r="C711" s="5"/>
      <c r="D711" s="5"/>
      <c r="E711" s="4"/>
      <c r="F711" s="4"/>
      <c r="G711" s="4"/>
      <c r="H711" s="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s="6" customFormat="1" x14ac:dyDescent="0.2">
      <c r="B712" s="4"/>
      <c r="C712" s="5"/>
      <c r="D712" s="5"/>
      <c r="E712" s="4"/>
      <c r="F712" s="4"/>
      <c r="G712" s="4"/>
      <c r="H712" s="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s="6" customFormat="1" x14ac:dyDescent="0.2">
      <c r="B713" s="4"/>
      <c r="C713" s="5"/>
      <c r="D713" s="5"/>
      <c r="E713" s="4"/>
      <c r="F713" s="4"/>
      <c r="G713" s="4"/>
      <c r="H713" s="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s="6" customFormat="1" x14ac:dyDescent="0.2">
      <c r="B714" s="4"/>
      <c r="C714" s="5"/>
      <c r="D714" s="5"/>
      <c r="E714" s="4"/>
      <c r="F714" s="4"/>
      <c r="G714" s="4"/>
      <c r="H714" s="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s="6" customFormat="1" ht="12" customHeight="1" x14ac:dyDescent="0.2">
      <c r="B715" s="4"/>
      <c r="C715" s="5"/>
      <c r="D715" s="5"/>
      <c r="E715" s="4"/>
      <c r="F715" s="4"/>
      <c r="G715" s="4"/>
      <c r="H715" s="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s="6" customFormat="1" x14ac:dyDescent="0.2">
      <c r="B716" s="4"/>
      <c r="C716" s="5"/>
      <c r="D716" s="5"/>
      <c r="E716" s="4"/>
      <c r="F716" s="4"/>
      <c r="G716" s="4"/>
      <c r="H716" s="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s="6" customFormat="1" x14ac:dyDescent="0.2">
      <c r="B717" s="4"/>
      <c r="C717" s="5"/>
      <c r="D717" s="5"/>
      <c r="E717" s="4"/>
      <c r="F717" s="4"/>
      <c r="G717" s="4"/>
      <c r="H717" s="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s="6" customFormat="1" ht="12" customHeight="1" x14ac:dyDescent="0.2">
      <c r="B718" s="4"/>
      <c r="C718" s="5"/>
      <c r="D718" s="5"/>
      <c r="E718" s="4"/>
      <c r="F718" s="4"/>
      <c r="G718" s="4"/>
      <c r="H718" s="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s="6" customFormat="1" x14ac:dyDescent="0.2">
      <c r="B719" s="4"/>
      <c r="C719" s="5"/>
      <c r="D719" s="5"/>
      <c r="E719" s="4"/>
      <c r="F719" s="4"/>
      <c r="G719" s="4"/>
      <c r="H719" s="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x14ac:dyDescent="0.2">
      <c r="A720" s="6"/>
    </row>
    <row r="721" spans="2:22" s="6" customFormat="1" x14ac:dyDescent="0.2">
      <c r="B721" s="4"/>
      <c r="C721" s="5"/>
      <c r="D721" s="5"/>
      <c r="E721" s="4"/>
      <c r="F721" s="4"/>
      <c r="G721" s="4"/>
      <c r="H721" s="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2:22" s="6" customFormat="1" x14ac:dyDescent="0.2">
      <c r="B722" s="4"/>
      <c r="C722" s="5"/>
      <c r="D722" s="5"/>
      <c r="E722" s="4"/>
      <c r="F722" s="4"/>
      <c r="G722" s="4"/>
      <c r="H722" s="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2:22" s="6" customFormat="1" x14ac:dyDescent="0.2">
      <c r="B723" s="4"/>
      <c r="C723" s="5"/>
      <c r="D723" s="5"/>
      <c r="E723" s="4"/>
      <c r="F723" s="4"/>
      <c r="G723" s="4"/>
      <c r="H723" s="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2:22" s="6" customFormat="1" x14ac:dyDescent="0.2">
      <c r="B724" s="4"/>
      <c r="C724" s="5"/>
      <c r="D724" s="5"/>
      <c r="E724" s="4"/>
      <c r="F724" s="4"/>
      <c r="G724" s="4"/>
      <c r="H724" s="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2:22" s="6" customFormat="1" x14ac:dyDescent="0.2">
      <c r="B725" s="4"/>
      <c r="C725" s="5"/>
      <c r="D725" s="5"/>
      <c r="E725" s="4"/>
      <c r="F725" s="4"/>
      <c r="G725" s="4"/>
      <c r="H725" s="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2:22" s="6" customFormat="1" x14ac:dyDescent="0.2">
      <c r="B726" s="4"/>
      <c r="C726" s="5"/>
      <c r="D726" s="5"/>
      <c r="E726" s="4"/>
      <c r="F726" s="4"/>
      <c r="G726" s="4"/>
      <c r="H726" s="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2:22" s="6" customFormat="1" x14ac:dyDescent="0.2">
      <c r="B727" s="4"/>
      <c r="C727" s="5"/>
      <c r="D727" s="5"/>
      <c r="E727" s="4"/>
      <c r="F727" s="4"/>
      <c r="G727" s="4"/>
      <c r="H727" s="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2:22" s="6" customFormat="1" x14ac:dyDescent="0.2">
      <c r="B728" s="4"/>
      <c r="C728" s="5"/>
      <c r="D728" s="5"/>
      <c r="E728" s="4"/>
      <c r="F728" s="4"/>
      <c r="G728" s="4"/>
      <c r="H728" s="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2:22" s="6" customFormat="1" x14ac:dyDescent="0.2">
      <c r="B729" s="4"/>
      <c r="C729" s="5"/>
      <c r="D729" s="5"/>
      <c r="E729" s="4"/>
      <c r="F729" s="4"/>
      <c r="G729" s="4"/>
      <c r="H729" s="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2:22" s="6" customFormat="1" x14ac:dyDescent="0.2">
      <c r="B730" s="4"/>
      <c r="C730" s="5"/>
      <c r="D730" s="5"/>
      <c r="E730" s="4"/>
      <c r="F730" s="4"/>
      <c r="G730" s="4"/>
      <c r="H730" s="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2:22" s="6" customFormat="1" x14ac:dyDescent="0.2">
      <c r="B731" s="4"/>
      <c r="C731" s="5"/>
      <c r="D731" s="5"/>
      <c r="E731" s="4"/>
      <c r="F731" s="4"/>
      <c r="G731" s="4"/>
      <c r="H731" s="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2:22" s="6" customFormat="1" x14ac:dyDescent="0.2">
      <c r="B732" s="4"/>
      <c r="C732" s="5"/>
      <c r="D732" s="5"/>
      <c r="E732" s="4"/>
      <c r="F732" s="4"/>
      <c r="G732" s="4"/>
      <c r="H732" s="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2:22" s="6" customFormat="1" x14ac:dyDescent="0.2">
      <c r="B733" s="4"/>
      <c r="C733" s="5"/>
      <c r="D733" s="5"/>
      <c r="E733" s="4"/>
      <c r="F733" s="4"/>
      <c r="G733" s="4"/>
      <c r="H733" s="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2:22" s="6" customFormat="1" x14ac:dyDescent="0.2">
      <c r="B734" s="4"/>
      <c r="C734" s="5"/>
      <c r="D734" s="5"/>
      <c r="E734" s="4"/>
      <c r="F734" s="4"/>
      <c r="G734" s="4"/>
      <c r="H734" s="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2:22" s="6" customFormat="1" x14ac:dyDescent="0.2">
      <c r="B735" s="4"/>
      <c r="C735" s="5"/>
      <c r="D735" s="5"/>
      <c r="E735" s="4"/>
      <c r="F735" s="4"/>
      <c r="G735" s="4"/>
      <c r="H735" s="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2:22" s="6" customFormat="1" x14ac:dyDescent="0.2">
      <c r="B736" s="4"/>
      <c r="C736" s="5"/>
      <c r="D736" s="5"/>
      <c r="E736" s="4"/>
      <c r="F736" s="4"/>
      <c r="G736" s="4"/>
      <c r="H736" s="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2:22" s="6" customFormat="1" x14ac:dyDescent="0.2">
      <c r="B737" s="4"/>
      <c r="C737" s="5"/>
      <c r="D737" s="5"/>
      <c r="E737" s="4"/>
      <c r="F737" s="4"/>
      <c r="G737" s="4"/>
      <c r="H737" s="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2:22" s="6" customFormat="1" x14ac:dyDescent="0.2">
      <c r="B738" s="4"/>
      <c r="C738" s="5"/>
      <c r="D738" s="5"/>
      <c r="E738" s="4"/>
      <c r="F738" s="4"/>
      <c r="G738" s="4"/>
      <c r="H738" s="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2:22" s="6" customFormat="1" x14ac:dyDescent="0.2">
      <c r="B739" s="4"/>
      <c r="C739" s="5"/>
      <c r="D739" s="5"/>
      <c r="E739" s="4"/>
      <c r="F739" s="4"/>
      <c r="G739" s="4"/>
      <c r="H739" s="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2:22" s="6" customFormat="1" x14ac:dyDescent="0.2">
      <c r="B740" s="4"/>
      <c r="C740" s="5"/>
      <c r="D740" s="5"/>
      <c r="E740" s="4"/>
      <c r="F740" s="4"/>
      <c r="G740" s="4"/>
      <c r="H740" s="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2:22" s="6" customFormat="1" x14ac:dyDescent="0.2">
      <c r="B741" s="4"/>
      <c r="C741" s="5"/>
      <c r="D741" s="5"/>
      <c r="E741" s="4"/>
      <c r="F741" s="4"/>
      <c r="G741" s="4"/>
      <c r="H741" s="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2:22" s="6" customFormat="1" x14ac:dyDescent="0.2">
      <c r="B742" s="4"/>
      <c r="C742" s="5"/>
      <c r="D742" s="5"/>
      <c r="E742" s="4"/>
      <c r="F742" s="4"/>
      <c r="G742" s="4"/>
      <c r="H742" s="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2:22" s="6" customFormat="1" x14ac:dyDescent="0.2">
      <c r="B743" s="4"/>
      <c r="C743" s="5"/>
      <c r="D743" s="5"/>
      <c r="E743" s="4"/>
      <c r="F743" s="4"/>
      <c r="G743" s="4"/>
      <c r="H743" s="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2:22" s="6" customFormat="1" x14ac:dyDescent="0.2">
      <c r="B744" s="4"/>
      <c r="C744" s="5"/>
      <c r="D744" s="5"/>
      <c r="E744" s="4"/>
      <c r="F744" s="4"/>
      <c r="G744" s="4"/>
      <c r="H744" s="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2:22" s="6" customFormat="1" x14ac:dyDescent="0.2">
      <c r="B745" s="4"/>
      <c r="C745" s="5"/>
      <c r="D745" s="5"/>
      <c r="E745" s="4"/>
      <c r="F745" s="4"/>
      <c r="G745" s="4"/>
      <c r="H745" s="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2:22" s="6" customFormat="1" x14ac:dyDescent="0.2">
      <c r="B746" s="4"/>
      <c r="C746" s="5"/>
      <c r="D746" s="5"/>
      <c r="E746" s="4"/>
      <c r="F746" s="4"/>
      <c r="G746" s="4"/>
      <c r="H746" s="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2:22" s="6" customFormat="1" x14ac:dyDescent="0.2">
      <c r="B747" s="4"/>
      <c r="C747" s="5"/>
      <c r="D747" s="5"/>
      <c r="E747" s="4"/>
      <c r="F747" s="4"/>
      <c r="G747" s="4"/>
      <c r="H747" s="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2:22" s="6" customFormat="1" x14ac:dyDescent="0.2">
      <c r="B748" s="4"/>
      <c r="C748" s="5"/>
      <c r="D748" s="5"/>
      <c r="E748" s="4"/>
      <c r="F748" s="4"/>
      <c r="G748" s="4"/>
      <c r="H748" s="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2:22" s="6" customFormat="1" x14ac:dyDescent="0.2">
      <c r="B749" s="4"/>
      <c r="C749" s="5"/>
      <c r="D749" s="5"/>
      <c r="E749" s="4"/>
      <c r="F749" s="4"/>
      <c r="G749" s="4"/>
      <c r="H749" s="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2:22" s="6" customFormat="1" x14ac:dyDescent="0.2">
      <c r="B750" s="4"/>
      <c r="C750" s="5"/>
      <c r="D750" s="5"/>
      <c r="E750" s="4"/>
      <c r="F750" s="4"/>
      <c r="G750" s="4"/>
      <c r="H750" s="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2:22" s="6" customFormat="1" x14ac:dyDescent="0.2">
      <c r="B751" s="4"/>
      <c r="C751" s="5"/>
      <c r="D751" s="5"/>
      <c r="E751" s="4"/>
      <c r="F751" s="4"/>
      <c r="G751" s="4"/>
      <c r="H751" s="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2:22" s="6" customFormat="1" x14ac:dyDescent="0.2">
      <c r="B752" s="4"/>
      <c r="C752" s="5"/>
      <c r="D752" s="5"/>
      <c r="E752" s="4"/>
      <c r="F752" s="4"/>
      <c r="G752" s="4"/>
      <c r="H752" s="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s="6" customFormat="1" x14ac:dyDescent="0.2">
      <c r="B753" s="4"/>
      <c r="C753" s="5"/>
      <c r="D753" s="5"/>
      <c r="E753" s="4"/>
      <c r="F753" s="4"/>
      <c r="G753" s="4"/>
      <c r="H753" s="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s="6" customFormat="1" x14ac:dyDescent="0.2">
      <c r="B754" s="4"/>
      <c r="C754" s="5"/>
      <c r="D754" s="5"/>
      <c r="E754" s="4"/>
      <c r="F754" s="4"/>
      <c r="G754" s="4"/>
      <c r="H754" s="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s="6" customFormat="1" x14ac:dyDescent="0.2">
      <c r="B755" s="4"/>
      <c r="C755" s="5"/>
      <c r="D755" s="5"/>
      <c r="E755" s="4"/>
      <c r="F755" s="4"/>
      <c r="G755" s="4"/>
      <c r="H755" s="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s="6" customFormat="1" x14ac:dyDescent="0.2">
      <c r="B756" s="4"/>
      <c r="C756" s="5"/>
      <c r="D756" s="5"/>
      <c r="E756" s="4"/>
      <c r="F756" s="4"/>
      <c r="G756" s="4"/>
      <c r="H756" s="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s="6" customFormat="1" x14ac:dyDescent="0.2">
      <c r="B757" s="4"/>
      <c r="C757" s="5"/>
      <c r="D757" s="5"/>
      <c r="E757" s="4"/>
      <c r="F757" s="4"/>
      <c r="G757" s="4"/>
      <c r="H757" s="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s="6" customFormat="1" x14ac:dyDescent="0.2">
      <c r="B758" s="4"/>
      <c r="C758" s="5"/>
      <c r="D758" s="5"/>
      <c r="E758" s="4"/>
      <c r="F758" s="4"/>
      <c r="G758" s="4"/>
      <c r="H758" s="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s="6" customFormat="1" x14ac:dyDescent="0.2">
      <c r="B759" s="4"/>
      <c r="C759" s="5"/>
      <c r="D759" s="5"/>
      <c r="E759" s="4"/>
      <c r="F759" s="4"/>
      <c r="G759" s="4"/>
      <c r="H759" s="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s="6" customFormat="1" x14ac:dyDescent="0.2">
      <c r="B760" s="4"/>
      <c r="C760" s="5"/>
      <c r="D760" s="5"/>
      <c r="E760" s="4"/>
      <c r="F760" s="4"/>
      <c r="G760" s="4"/>
      <c r="H760" s="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s="6" customFormat="1" x14ac:dyDescent="0.2">
      <c r="B761" s="4"/>
      <c r="C761" s="5"/>
      <c r="D761" s="5"/>
      <c r="E761" s="4"/>
      <c r="F761" s="4"/>
      <c r="G761" s="4"/>
      <c r="H761" s="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s="6" customFormat="1" x14ac:dyDescent="0.2">
      <c r="B762" s="4"/>
      <c r="C762" s="5"/>
      <c r="D762" s="5"/>
      <c r="E762" s="4"/>
      <c r="F762" s="4"/>
      <c r="G762" s="4"/>
      <c r="H762" s="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s="6" customFormat="1" x14ac:dyDescent="0.2">
      <c r="B763" s="4"/>
      <c r="C763" s="5"/>
      <c r="D763" s="5"/>
      <c r="E763" s="4"/>
      <c r="F763" s="4"/>
      <c r="G763" s="4"/>
      <c r="H763" s="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s="6" customFormat="1" x14ac:dyDescent="0.2">
      <c r="B764" s="4"/>
      <c r="C764" s="5"/>
      <c r="D764" s="5"/>
      <c r="E764" s="4"/>
      <c r="F764" s="4"/>
      <c r="G764" s="4"/>
      <c r="H764" s="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s="6" customFormat="1" x14ac:dyDescent="0.2">
      <c r="B765" s="4"/>
      <c r="C765" s="5"/>
      <c r="D765" s="5"/>
      <c r="E765" s="4"/>
      <c r="F765" s="4"/>
      <c r="G765" s="4"/>
      <c r="H765" s="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s="6" customFormat="1" x14ac:dyDescent="0.2">
      <c r="B766" s="4"/>
      <c r="C766" s="5"/>
      <c r="D766" s="5"/>
      <c r="E766" s="4"/>
      <c r="F766" s="4"/>
      <c r="G766" s="4"/>
      <c r="H766" s="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s="6" customFormat="1" x14ac:dyDescent="0.2">
      <c r="B767" s="4"/>
      <c r="C767" s="5"/>
      <c r="D767" s="5"/>
      <c r="E767" s="4"/>
      <c r="F767" s="4"/>
      <c r="G767" s="4"/>
      <c r="H767" s="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s="6" customFormat="1" x14ac:dyDescent="0.2">
      <c r="B768" s="4"/>
      <c r="C768" s="5"/>
      <c r="D768" s="5"/>
      <c r="E768" s="4"/>
      <c r="F768" s="4"/>
      <c r="G768" s="4"/>
      <c r="H768" s="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2:22" s="6" customFormat="1" x14ac:dyDescent="0.2">
      <c r="B769" s="4"/>
      <c r="C769" s="5"/>
      <c r="D769" s="5"/>
      <c r="E769" s="4"/>
      <c r="F769" s="4"/>
      <c r="G769" s="4"/>
      <c r="H769" s="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2:22" s="6" customFormat="1" x14ac:dyDescent="0.2">
      <c r="B770" s="4"/>
      <c r="C770" s="5"/>
      <c r="D770" s="5"/>
      <c r="E770" s="4"/>
      <c r="F770" s="4"/>
      <c r="G770" s="4"/>
      <c r="H770" s="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2:22" s="6" customFormat="1" x14ac:dyDescent="0.2">
      <c r="B771" s="4"/>
      <c r="C771" s="5"/>
      <c r="D771" s="5"/>
      <c r="E771" s="4"/>
      <c r="F771" s="4"/>
      <c r="G771" s="4"/>
      <c r="H771" s="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2:22" s="6" customFormat="1" x14ac:dyDescent="0.2">
      <c r="B772" s="4"/>
      <c r="C772" s="5"/>
      <c r="D772" s="5"/>
      <c r="E772" s="4"/>
      <c r="F772" s="4"/>
      <c r="G772" s="4"/>
      <c r="H772" s="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2:22" s="6" customFormat="1" x14ac:dyDescent="0.2">
      <c r="B773" s="4"/>
      <c r="C773" s="5"/>
      <c r="D773" s="5"/>
      <c r="E773" s="4"/>
      <c r="F773" s="4"/>
      <c r="G773" s="4"/>
      <c r="H773" s="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2:22" s="6" customFormat="1" x14ac:dyDescent="0.2">
      <c r="B774" s="4"/>
      <c r="C774" s="5"/>
      <c r="D774" s="5"/>
      <c r="E774" s="4"/>
      <c r="F774" s="4"/>
      <c r="G774" s="4"/>
      <c r="H774" s="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2:22" s="6" customFormat="1" x14ac:dyDescent="0.2">
      <c r="B775" s="4"/>
      <c r="C775" s="5"/>
      <c r="D775" s="5"/>
      <c r="E775" s="4"/>
      <c r="F775" s="4"/>
      <c r="G775" s="4"/>
      <c r="H775" s="3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2:22" s="6" customFormat="1" x14ac:dyDescent="0.2">
      <c r="B776" s="4"/>
      <c r="C776" s="5"/>
      <c r="D776" s="5"/>
      <c r="E776" s="4"/>
      <c r="F776" s="4"/>
      <c r="G776" s="4"/>
      <c r="H776" s="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2:22" s="6" customFormat="1" x14ac:dyDescent="0.2">
      <c r="B777" s="4"/>
      <c r="C777" s="5"/>
      <c r="D777" s="5"/>
      <c r="E777" s="4"/>
      <c r="F777" s="4"/>
      <c r="G777" s="4"/>
      <c r="H777" s="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2:22" s="6" customFormat="1" x14ac:dyDescent="0.2">
      <c r="B778" s="4"/>
      <c r="C778" s="5"/>
      <c r="D778" s="5"/>
      <c r="E778" s="4"/>
      <c r="F778" s="4"/>
      <c r="G778" s="4"/>
      <c r="H778" s="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2:22" s="6" customFormat="1" x14ac:dyDescent="0.2">
      <c r="B779" s="4"/>
      <c r="C779" s="5"/>
      <c r="D779" s="5"/>
      <c r="E779" s="4"/>
      <c r="F779" s="4"/>
      <c r="G779" s="4"/>
      <c r="H779" s="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2:22" s="6" customFormat="1" x14ac:dyDescent="0.2">
      <c r="B780" s="4"/>
      <c r="C780" s="5"/>
      <c r="D780" s="5"/>
      <c r="E780" s="4"/>
      <c r="F780" s="4"/>
      <c r="G780" s="4"/>
      <c r="H780" s="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2:22" s="6" customFormat="1" x14ac:dyDescent="0.2">
      <c r="B781" s="4"/>
      <c r="C781" s="5"/>
      <c r="D781" s="5"/>
      <c r="E781" s="4"/>
      <c r="F781" s="4"/>
      <c r="G781" s="4"/>
      <c r="H781" s="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2:22" s="6" customFormat="1" x14ac:dyDescent="0.2">
      <c r="B782" s="4"/>
      <c r="C782" s="5"/>
      <c r="D782" s="5"/>
      <c r="E782" s="4"/>
      <c r="F782" s="4"/>
      <c r="G782" s="4"/>
      <c r="H782" s="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2:22" s="6" customFormat="1" x14ac:dyDescent="0.2">
      <c r="B783" s="4"/>
      <c r="C783" s="5"/>
      <c r="D783" s="5"/>
      <c r="E783" s="4"/>
      <c r="F783" s="4"/>
      <c r="G783" s="4"/>
      <c r="H783" s="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2:22" s="6" customFormat="1" x14ac:dyDescent="0.2">
      <c r="B784" s="4"/>
      <c r="C784" s="5"/>
      <c r="D784" s="5"/>
      <c r="E784" s="4"/>
      <c r="F784" s="4"/>
      <c r="G784" s="4"/>
      <c r="H784" s="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s="6" customFormat="1" x14ac:dyDescent="0.2">
      <c r="B785" s="4"/>
      <c r="C785" s="5"/>
      <c r="D785" s="5"/>
      <c r="E785" s="4"/>
      <c r="F785" s="4"/>
      <c r="G785" s="4"/>
      <c r="H785" s="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s="6" customFormat="1" x14ac:dyDescent="0.2">
      <c r="B786" s="4"/>
      <c r="C786" s="5"/>
      <c r="D786" s="5"/>
      <c r="E786" s="4"/>
      <c r="F786" s="4"/>
      <c r="G786" s="4"/>
      <c r="H786" s="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s="6" customFormat="1" x14ac:dyDescent="0.2">
      <c r="B787" s="4"/>
      <c r="C787" s="5"/>
      <c r="D787" s="5"/>
      <c r="E787" s="4"/>
      <c r="F787" s="4"/>
      <c r="G787" s="4"/>
      <c r="H787" s="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s="6" customFormat="1" x14ac:dyDescent="0.2">
      <c r="B788" s="4"/>
      <c r="C788" s="5"/>
      <c r="D788" s="5"/>
      <c r="E788" s="4"/>
      <c r="F788" s="4"/>
      <c r="G788" s="4"/>
      <c r="H788" s="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s="6" customFormat="1" x14ac:dyDescent="0.2">
      <c r="B789" s="4"/>
      <c r="C789" s="5"/>
      <c r="D789" s="5"/>
      <c r="E789" s="4"/>
      <c r="F789" s="4"/>
      <c r="G789" s="4"/>
      <c r="H789" s="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s="6" customFormat="1" x14ac:dyDescent="0.2">
      <c r="B790" s="4"/>
      <c r="C790" s="5"/>
      <c r="D790" s="5"/>
      <c r="E790" s="4"/>
      <c r="F790" s="4"/>
      <c r="G790" s="4"/>
      <c r="H790" s="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s="6" customFormat="1" x14ac:dyDescent="0.2">
      <c r="B791" s="4"/>
      <c r="C791" s="5"/>
      <c r="D791" s="5"/>
      <c r="E791" s="4"/>
      <c r="F791" s="4"/>
      <c r="G791" s="4"/>
      <c r="H791" s="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s="6" customFormat="1" x14ac:dyDescent="0.2">
      <c r="B792" s="4"/>
      <c r="C792" s="5"/>
      <c r="D792" s="5"/>
      <c r="E792" s="4"/>
      <c r="F792" s="4"/>
      <c r="G792" s="4"/>
      <c r="H792" s="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s="6" customFormat="1" x14ac:dyDescent="0.2">
      <c r="B793" s="4"/>
      <c r="C793" s="5"/>
      <c r="D793" s="5"/>
      <c r="E793" s="4"/>
      <c r="F793" s="4"/>
      <c r="G793" s="4"/>
      <c r="H793" s="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s="6" customFormat="1" x14ac:dyDescent="0.2">
      <c r="B794" s="4"/>
      <c r="C794" s="5"/>
      <c r="D794" s="5"/>
      <c r="E794" s="4"/>
      <c r="F794" s="4"/>
      <c r="G794" s="4"/>
      <c r="H794" s="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s="6" customFormat="1" x14ac:dyDescent="0.2">
      <c r="B795" s="4"/>
      <c r="C795" s="5"/>
      <c r="D795" s="5"/>
      <c r="E795" s="4"/>
      <c r="F795" s="4"/>
      <c r="G795" s="4"/>
      <c r="H795" s="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s="6" customFormat="1" x14ac:dyDescent="0.2">
      <c r="B796" s="4"/>
      <c r="C796" s="5"/>
      <c r="D796" s="5"/>
      <c r="E796" s="4"/>
      <c r="F796" s="4"/>
      <c r="G796" s="4"/>
      <c r="H796" s="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s="6" customFormat="1" x14ac:dyDescent="0.2">
      <c r="B797" s="4"/>
      <c r="C797" s="5"/>
      <c r="D797" s="5"/>
      <c r="E797" s="4"/>
      <c r="F797" s="4"/>
      <c r="G797" s="4"/>
      <c r="H797" s="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s="6" customFormat="1" x14ac:dyDescent="0.2">
      <c r="B798" s="4"/>
      <c r="C798" s="5"/>
      <c r="D798" s="5"/>
      <c r="E798" s="4"/>
      <c r="F798" s="4"/>
      <c r="G798" s="4"/>
      <c r="H798" s="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s="6" customFormat="1" x14ac:dyDescent="0.2">
      <c r="B799" s="4"/>
      <c r="C799" s="5"/>
      <c r="D799" s="5"/>
      <c r="E799" s="4"/>
      <c r="F799" s="4"/>
      <c r="G799" s="4"/>
      <c r="H799" s="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s="6" customFormat="1" x14ac:dyDescent="0.2">
      <c r="B800" s="4"/>
      <c r="C800" s="5"/>
      <c r="D800" s="5"/>
      <c r="E800" s="4"/>
      <c r="F800" s="4"/>
      <c r="G800" s="4"/>
      <c r="H800" s="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2:22" s="6" customFormat="1" x14ac:dyDescent="0.2">
      <c r="B801" s="4"/>
      <c r="C801" s="5"/>
      <c r="D801" s="5"/>
      <c r="E801" s="4"/>
      <c r="F801" s="4"/>
      <c r="G801" s="4"/>
      <c r="H801" s="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2:22" s="6" customFormat="1" x14ac:dyDescent="0.2">
      <c r="B802" s="4"/>
      <c r="C802" s="5"/>
      <c r="D802" s="5"/>
      <c r="E802" s="4"/>
      <c r="F802" s="4"/>
      <c r="G802" s="4"/>
      <c r="H802" s="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2:22" s="6" customFormat="1" x14ac:dyDescent="0.2">
      <c r="B803" s="4"/>
      <c r="C803" s="5"/>
      <c r="D803" s="5"/>
      <c r="E803" s="4"/>
      <c r="F803" s="4"/>
      <c r="G803" s="4"/>
      <c r="H803" s="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2:22" s="6" customFormat="1" x14ac:dyDescent="0.2">
      <c r="B804" s="4"/>
      <c r="C804" s="5"/>
      <c r="D804" s="5"/>
      <c r="E804" s="4"/>
      <c r="F804" s="4"/>
      <c r="G804" s="4"/>
      <c r="H804" s="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2:22" s="6" customFormat="1" x14ac:dyDescent="0.2">
      <c r="B805" s="4"/>
      <c r="C805" s="5"/>
      <c r="D805" s="5"/>
      <c r="E805" s="4"/>
      <c r="F805" s="4"/>
      <c r="G805" s="4"/>
      <c r="H805" s="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2:22" s="6" customFormat="1" x14ac:dyDescent="0.2">
      <c r="B806" s="4"/>
      <c r="C806" s="5"/>
      <c r="D806" s="5"/>
      <c r="E806" s="4"/>
      <c r="F806" s="4"/>
      <c r="G806" s="4"/>
      <c r="H806" s="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2:22" s="6" customFormat="1" x14ac:dyDescent="0.2">
      <c r="B807" s="4"/>
      <c r="C807" s="5"/>
      <c r="D807" s="5"/>
      <c r="E807" s="4"/>
      <c r="F807" s="4"/>
      <c r="G807" s="4"/>
      <c r="H807" s="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2:22" s="6" customFormat="1" x14ac:dyDescent="0.2">
      <c r="B808" s="4"/>
      <c r="C808" s="5"/>
      <c r="D808" s="5"/>
      <c r="E808" s="4"/>
      <c r="F808" s="4"/>
      <c r="G808" s="4"/>
      <c r="H808" s="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2:22" s="6" customFormat="1" x14ac:dyDescent="0.2">
      <c r="B809" s="4"/>
      <c r="C809" s="5"/>
      <c r="D809" s="5"/>
      <c r="E809" s="4"/>
      <c r="F809" s="4"/>
      <c r="G809" s="4"/>
      <c r="H809" s="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2:22" s="6" customFormat="1" x14ac:dyDescent="0.2">
      <c r="B810" s="4"/>
      <c r="C810" s="5"/>
      <c r="D810" s="5"/>
      <c r="E810" s="4"/>
      <c r="F810" s="4"/>
      <c r="G810" s="4"/>
      <c r="H810" s="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2:22" s="6" customFormat="1" x14ac:dyDescent="0.2">
      <c r="B811" s="4"/>
      <c r="C811" s="5"/>
      <c r="D811" s="5"/>
      <c r="E811" s="4"/>
      <c r="F811" s="4"/>
      <c r="G811" s="4"/>
      <c r="H811" s="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2:22" s="6" customFormat="1" x14ac:dyDescent="0.2">
      <c r="B812" s="4"/>
      <c r="C812" s="5"/>
      <c r="D812" s="5"/>
      <c r="E812" s="4"/>
      <c r="F812" s="4"/>
      <c r="G812" s="4"/>
      <c r="H812" s="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2:22" s="6" customFormat="1" x14ac:dyDescent="0.2">
      <c r="B813" s="4"/>
      <c r="C813" s="5"/>
      <c r="D813" s="5"/>
      <c r="E813" s="4"/>
      <c r="F813" s="4"/>
      <c r="G813" s="4"/>
      <c r="H813" s="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2:22" s="6" customFormat="1" x14ac:dyDescent="0.2">
      <c r="B814" s="4"/>
      <c r="C814" s="5"/>
      <c r="D814" s="5"/>
      <c r="E814" s="4"/>
      <c r="F814" s="4"/>
      <c r="G814" s="4"/>
      <c r="H814" s="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2:22" s="6" customFormat="1" x14ac:dyDescent="0.2">
      <c r="B815" s="4"/>
      <c r="C815" s="5"/>
      <c r="D815" s="5"/>
      <c r="E815" s="4"/>
      <c r="F815" s="4"/>
      <c r="G815" s="4"/>
      <c r="H815" s="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2:22" s="6" customFormat="1" x14ac:dyDescent="0.2">
      <c r="B816" s="4"/>
      <c r="C816" s="5"/>
      <c r="D816" s="5"/>
      <c r="E816" s="4"/>
      <c r="F816" s="4"/>
      <c r="G816" s="4"/>
      <c r="H816" s="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s="6" customFormat="1" x14ac:dyDescent="0.2">
      <c r="B817" s="4"/>
      <c r="C817" s="5"/>
      <c r="D817" s="5"/>
      <c r="E817" s="4"/>
      <c r="F817" s="4"/>
      <c r="G817" s="4"/>
      <c r="H817" s="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s="6" customFormat="1" x14ac:dyDescent="0.2">
      <c r="B818" s="4"/>
      <c r="C818" s="5"/>
      <c r="D818" s="5"/>
      <c r="E818" s="4"/>
      <c r="F818" s="4"/>
      <c r="G818" s="4"/>
      <c r="H818" s="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s="6" customFormat="1" x14ac:dyDescent="0.2">
      <c r="B819" s="4"/>
      <c r="C819" s="5"/>
      <c r="D819" s="5"/>
      <c r="E819" s="4"/>
      <c r="F819" s="4"/>
      <c r="G819" s="4"/>
      <c r="H819" s="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s="6" customFormat="1" x14ac:dyDescent="0.2">
      <c r="B820" s="4"/>
      <c r="C820" s="5"/>
      <c r="D820" s="5"/>
      <c r="E820" s="4"/>
      <c r="F820" s="4"/>
      <c r="G820" s="4"/>
      <c r="H820" s="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s="6" customFormat="1" x14ac:dyDescent="0.2">
      <c r="B821" s="4"/>
      <c r="C821" s="5"/>
      <c r="D821" s="5"/>
      <c r="E821" s="4"/>
      <c r="F821" s="4"/>
      <c r="G821" s="4"/>
      <c r="H821" s="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s="6" customFormat="1" x14ac:dyDescent="0.2">
      <c r="B822" s="4"/>
      <c r="C822" s="5"/>
      <c r="D822" s="5"/>
      <c r="E822" s="4"/>
      <c r="F822" s="4"/>
      <c r="G822" s="4"/>
      <c r="H822" s="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s="6" customFormat="1" x14ac:dyDescent="0.2">
      <c r="B823" s="4"/>
      <c r="C823" s="5"/>
      <c r="D823" s="5"/>
      <c r="E823" s="4"/>
      <c r="F823" s="4"/>
      <c r="G823" s="4"/>
      <c r="H823" s="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s="6" customFormat="1" x14ac:dyDescent="0.2">
      <c r="B824" s="4"/>
      <c r="C824" s="5"/>
      <c r="D824" s="5"/>
      <c r="E824" s="4"/>
      <c r="F824" s="4"/>
      <c r="G824" s="4"/>
      <c r="H824" s="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s="6" customFormat="1" x14ac:dyDescent="0.2">
      <c r="B825" s="4"/>
      <c r="C825" s="5"/>
      <c r="D825" s="5"/>
      <c r="E825" s="4"/>
      <c r="F825" s="4"/>
      <c r="G825" s="4"/>
      <c r="H825" s="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s="6" customFormat="1" x14ac:dyDescent="0.2">
      <c r="B826" s="4"/>
      <c r="C826" s="5"/>
      <c r="D826" s="5"/>
      <c r="E826" s="4"/>
      <c r="F826" s="4"/>
      <c r="G826" s="4"/>
      <c r="H826" s="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s="6" customFormat="1" ht="12" customHeight="1" x14ac:dyDescent="0.2">
      <c r="B827" s="4"/>
      <c r="C827" s="5"/>
      <c r="D827" s="5"/>
      <c r="E827" s="4"/>
      <c r="F827" s="4"/>
      <c r="G827" s="4"/>
      <c r="H827" s="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s="6" customFormat="1" ht="12" customHeight="1" x14ac:dyDescent="0.2">
      <c r="B828" s="4"/>
      <c r="C828" s="5"/>
      <c r="D828" s="5"/>
      <c r="E828" s="4"/>
      <c r="F828" s="4"/>
      <c r="G828" s="4"/>
      <c r="H828" s="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s="6" customFormat="1" ht="12" customHeight="1" x14ac:dyDescent="0.2">
      <c r="B829" s="4"/>
      <c r="C829" s="5"/>
      <c r="D829" s="5"/>
      <c r="E829" s="4"/>
      <c r="F829" s="4"/>
      <c r="G829" s="4"/>
      <c r="H829" s="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s="6" customFormat="1" ht="12" customHeight="1" x14ac:dyDescent="0.2">
      <c r="B830" s="4"/>
      <c r="C830" s="5"/>
      <c r="D830" s="5"/>
      <c r="E830" s="4"/>
      <c r="F830" s="4"/>
      <c r="G830" s="4"/>
      <c r="H830" s="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s="6" customFormat="1" ht="12" customHeight="1" x14ac:dyDescent="0.2">
      <c r="B831" s="4"/>
      <c r="C831" s="5"/>
      <c r="D831" s="5"/>
      <c r="E831" s="4"/>
      <c r="F831" s="4"/>
      <c r="G831" s="4"/>
      <c r="H831" s="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s="6" customFormat="1" ht="12" customHeight="1" x14ac:dyDescent="0.2">
      <c r="B832" s="4"/>
      <c r="C832" s="5"/>
      <c r="D832" s="5"/>
      <c r="E832" s="4"/>
      <c r="F832" s="4"/>
      <c r="G832" s="4"/>
      <c r="H832" s="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s="6" customFormat="1" ht="12" customHeight="1" x14ac:dyDescent="0.2">
      <c r="B833" s="4"/>
      <c r="C833" s="5"/>
      <c r="D833" s="5"/>
      <c r="E833" s="4"/>
      <c r="F833" s="4"/>
      <c r="G833" s="4"/>
      <c r="H833" s="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s="6" customFormat="1" ht="12" customHeight="1" x14ac:dyDescent="0.2">
      <c r="B834" s="4"/>
      <c r="C834" s="5"/>
      <c r="D834" s="5"/>
      <c r="E834" s="4"/>
      <c r="F834" s="4"/>
      <c r="G834" s="4"/>
      <c r="H834" s="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s="6" customFormat="1" ht="12" customHeight="1" x14ac:dyDescent="0.2">
      <c r="B835" s="4"/>
      <c r="C835" s="5"/>
      <c r="D835" s="5"/>
      <c r="E835" s="4"/>
      <c r="F835" s="4"/>
      <c r="G835" s="4"/>
      <c r="H835" s="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s="6" customFormat="1" x14ac:dyDescent="0.2">
      <c r="B836" s="4"/>
      <c r="C836" s="5"/>
      <c r="D836" s="5"/>
      <c r="E836" s="4"/>
      <c r="F836" s="4"/>
      <c r="G836" s="4"/>
      <c r="H836" s="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x14ac:dyDescent="0.2">
      <c r="A837" s="6"/>
    </row>
    <row r="838" spans="1:22" s="6" customFormat="1" x14ac:dyDescent="0.2">
      <c r="B838" s="4"/>
      <c r="C838" s="5"/>
      <c r="D838" s="5"/>
      <c r="E838" s="4"/>
      <c r="F838" s="4"/>
      <c r="G838" s="4"/>
      <c r="H838" s="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s="6" customFormat="1" x14ac:dyDescent="0.2">
      <c r="B839" s="4"/>
      <c r="C839" s="5"/>
      <c r="D839" s="5"/>
      <c r="E839" s="4"/>
      <c r="F839" s="4"/>
      <c r="G839" s="4"/>
      <c r="H839" s="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s="6" customFormat="1" x14ac:dyDescent="0.2">
      <c r="B840" s="4"/>
      <c r="C840" s="5"/>
      <c r="D840" s="5"/>
      <c r="E840" s="4"/>
      <c r="F840" s="4"/>
      <c r="G840" s="4"/>
      <c r="H840" s="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s="6" customFormat="1" x14ac:dyDescent="0.2">
      <c r="B841" s="4"/>
      <c r="C841" s="5"/>
      <c r="D841" s="5"/>
      <c r="E841" s="4"/>
      <c r="F841" s="4"/>
      <c r="G841" s="4"/>
      <c r="H841" s="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s="6" customFormat="1" x14ac:dyDescent="0.2">
      <c r="B842" s="4"/>
      <c r="C842" s="5"/>
      <c r="D842" s="5"/>
      <c r="E842" s="4"/>
      <c r="F842" s="4"/>
      <c r="G842" s="4"/>
      <c r="H842" s="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s="6" customFormat="1" x14ac:dyDescent="0.2">
      <c r="B843" s="4"/>
      <c r="C843" s="5"/>
      <c r="D843" s="5"/>
      <c r="E843" s="4"/>
      <c r="F843" s="4"/>
      <c r="G843" s="4"/>
      <c r="H843" s="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s="6" customFormat="1" x14ac:dyDescent="0.2">
      <c r="B844" s="4"/>
      <c r="C844" s="5"/>
      <c r="D844" s="5"/>
      <c r="E844" s="4"/>
      <c r="F844" s="4"/>
      <c r="G844" s="4"/>
      <c r="H844" s="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s="6" customFormat="1" x14ac:dyDescent="0.2">
      <c r="B845" s="4"/>
      <c r="C845" s="5"/>
      <c r="D845" s="5"/>
      <c r="E845" s="4"/>
      <c r="F845" s="4"/>
      <c r="G845" s="4"/>
      <c r="H845" s="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s="6" customFormat="1" x14ac:dyDescent="0.2">
      <c r="B846" s="4"/>
      <c r="C846" s="5"/>
      <c r="D846" s="5"/>
      <c r="E846" s="4"/>
      <c r="F846" s="4"/>
      <c r="G846" s="4"/>
      <c r="H846" s="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s="6" customFormat="1" x14ac:dyDescent="0.2">
      <c r="B847" s="4"/>
      <c r="C847" s="5"/>
      <c r="D847" s="5"/>
      <c r="E847" s="4"/>
      <c r="F847" s="4"/>
      <c r="G847" s="4"/>
      <c r="H847" s="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s="6" customFormat="1" x14ac:dyDescent="0.2">
      <c r="B848" s="4"/>
      <c r="C848" s="5"/>
      <c r="D848" s="5"/>
      <c r="E848" s="4"/>
      <c r="F848" s="4"/>
      <c r="G848" s="4"/>
      <c r="H848" s="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s="6" customFormat="1" x14ac:dyDescent="0.2">
      <c r="B849" s="4"/>
      <c r="C849" s="5"/>
      <c r="D849" s="5"/>
      <c r="E849" s="4"/>
      <c r="F849" s="4"/>
      <c r="G849" s="4"/>
      <c r="H849" s="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s="6" customFormat="1" x14ac:dyDescent="0.2">
      <c r="B850" s="4"/>
      <c r="C850" s="5"/>
      <c r="D850" s="5"/>
      <c r="E850" s="4"/>
      <c r="F850" s="4"/>
      <c r="G850" s="4"/>
      <c r="H850" s="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s="6" customFormat="1" x14ac:dyDescent="0.2">
      <c r="B851" s="4"/>
      <c r="C851" s="5"/>
      <c r="D851" s="5"/>
      <c r="E851" s="4"/>
      <c r="F851" s="4"/>
      <c r="G851" s="4"/>
      <c r="H851" s="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s="6" customFormat="1" x14ac:dyDescent="0.2">
      <c r="B852" s="4"/>
      <c r="C852" s="5"/>
      <c r="D852" s="5"/>
      <c r="E852" s="4"/>
      <c r="F852" s="4"/>
      <c r="G852" s="4"/>
      <c r="H852" s="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s="6" customFormat="1" x14ac:dyDescent="0.2">
      <c r="B853" s="4"/>
      <c r="C853" s="5"/>
      <c r="D853" s="5"/>
      <c r="E853" s="4"/>
      <c r="F853" s="4"/>
      <c r="G853" s="4"/>
      <c r="H853" s="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s="6" customFormat="1" x14ac:dyDescent="0.2">
      <c r="B854" s="4"/>
      <c r="C854" s="5"/>
      <c r="D854" s="5"/>
      <c r="E854" s="4"/>
      <c r="F854" s="4"/>
      <c r="G854" s="4"/>
      <c r="H854" s="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s="6" customFormat="1" x14ac:dyDescent="0.2">
      <c r="B855" s="4"/>
      <c r="C855" s="5"/>
      <c r="D855" s="5"/>
      <c r="E855" s="4"/>
      <c r="F855" s="4"/>
      <c r="G855" s="4"/>
      <c r="H855" s="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s="6" customFormat="1" x14ac:dyDescent="0.2">
      <c r="B856" s="4"/>
      <c r="C856" s="5"/>
      <c r="D856" s="5"/>
      <c r="E856" s="4"/>
      <c r="F856" s="4"/>
      <c r="G856" s="4"/>
      <c r="H856" s="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s="6" customFormat="1" x14ac:dyDescent="0.2">
      <c r="B857" s="4"/>
      <c r="C857" s="5"/>
      <c r="D857" s="5"/>
      <c r="E857" s="4"/>
      <c r="F857" s="4"/>
      <c r="G857" s="4"/>
      <c r="H857" s="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s="6" customFormat="1" x14ac:dyDescent="0.2">
      <c r="B858" s="4"/>
      <c r="C858" s="5"/>
      <c r="D858" s="5"/>
      <c r="E858" s="4"/>
      <c r="F858" s="4"/>
      <c r="G858" s="4"/>
      <c r="H858" s="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s="6" customFormat="1" x14ac:dyDescent="0.2">
      <c r="B859" s="4"/>
      <c r="C859" s="5"/>
      <c r="D859" s="5"/>
      <c r="E859" s="4"/>
      <c r="F859" s="4"/>
      <c r="G859" s="4"/>
      <c r="H859" s="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s="6" customFormat="1" x14ac:dyDescent="0.2">
      <c r="B860" s="4"/>
      <c r="C860" s="5"/>
      <c r="D860" s="5"/>
      <c r="E860" s="4"/>
      <c r="F860" s="4"/>
      <c r="G860" s="4"/>
      <c r="H860" s="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s="6" customFormat="1" x14ac:dyDescent="0.2">
      <c r="B861" s="4"/>
      <c r="C861" s="5"/>
      <c r="D861" s="5"/>
      <c r="E861" s="4"/>
      <c r="F861" s="4"/>
      <c r="G861" s="4"/>
      <c r="H861" s="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s="6" customFormat="1" x14ac:dyDescent="0.2">
      <c r="B862" s="4"/>
      <c r="C862" s="5"/>
      <c r="D862" s="5"/>
      <c r="E862" s="4"/>
      <c r="F862" s="4"/>
      <c r="G862" s="4"/>
      <c r="H862" s="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s="6" customFormat="1" x14ac:dyDescent="0.2">
      <c r="B863" s="4"/>
      <c r="C863" s="5"/>
      <c r="D863" s="5"/>
      <c r="E863" s="4"/>
      <c r="F863" s="4"/>
      <c r="G863" s="4"/>
      <c r="H863" s="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s="6" customFormat="1" x14ac:dyDescent="0.2">
      <c r="B864" s="4"/>
      <c r="C864" s="5"/>
      <c r="D864" s="5"/>
      <c r="E864" s="4"/>
      <c r="F864" s="4"/>
      <c r="G864" s="4"/>
      <c r="H864" s="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s="6" customFormat="1" x14ac:dyDescent="0.2">
      <c r="B865" s="4"/>
      <c r="C865" s="5"/>
      <c r="D865" s="5"/>
      <c r="E865" s="4"/>
      <c r="F865" s="4"/>
      <c r="G865" s="4"/>
      <c r="H865" s="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s="6" customFormat="1" x14ac:dyDescent="0.2">
      <c r="B866" s="4"/>
      <c r="C866" s="5"/>
      <c r="D866" s="5"/>
      <c r="E866" s="4"/>
      <c r="F866" s="4"/>
      <c r="G866" s="4"/>
      <c r="H866" s="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s="6" customFormat="1" x14ac:dyDescent="0.2">
      <c r="B867" s="4"/>
      <c r="C867" s="5"/>
      <c r="D867" s="5"/>
      <c r="E867" s="4"/>
      <c r="F867" s="4"/>
      <c r="G867" s="4"/>
      <c r="H867" s="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s="6" customFormat="1" x14ac:dyDescent="0.2">
      <c r="B868" s="4"/>
      <c r="C868" s="5"/>
      <c r="D868" s="5"/>
      <c r="E868" s="4"/>
      <c r="F868" s="4"/>
      <c r="G868" s="4"/>
      <c r="H868" s="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s="6" customFormat="1" x14ac:dyDescent="0.2">
      <c r="B869" s="4"/>
      <c r="C869" s="5"/>
      <c r="D869" s="5"/>
      <c r="E869" s="4"/>
      <c r="F869" s="4"/>
      <c r="G869" s="4"/>
      <c r="H869" s="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s="6" customFormat="1" x14ac:dyDescent="0.2">
      <c r="B870" s="4"/>
      <c r="C870" s="5"/>
      <c r="D870" s="5"/>
      <c r="E870" s="4"/>
      <c r="F870" s="4"/>
      <c r="G870" s="4"/>
      <c r="H870" s="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s="6" customFormat="1" x14ac:dyDescent="0.2">
      <c r="B871" s="4"/>
      <c r="C871" s="5"/>
      <c r="D871" s="5"/>
      <c r="E871" s="4"/>
      <c r="F871" s="4"/>
      <c r="G871" s="4"/>
      <c r="H871" s="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s="6" customFormat="1" x14ac:dyDescent="0.2">
      <c r="B872" s="4"/>
      <c r="C872" s="5"/>
      <c r="D872" s="5"/>
      <c r="E872" s="4"/>
      <c r="F872" s="4"/>
      <c r="G872" s="4"/>
      <c r="H872" s="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s="6" customFormat="1" x14ac:dyDescent="0.2">
      <c r="B873" s="4"/>
      <c r="C873" s="5"/>
      <c r="D873" s="5"/>
      <c r="E873" s="4"/>
      <c r="F873" s="4"/>
      <c r="G873" s="4"/>
      <c r="H873" s="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s="6" customFormat="1" x14ac:dyDescent="0.2">
      <c r="B874" s="4"/>
      <c r="C874" s="5"/>
      <c r="D874" s="5"/>
      <c r="E874" s="4"/>
      <c r="F874" s="4"/>
      <c r="G874" s="4"/>
      <c r="H874" s="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s="6" customFormat="1" x14ac:dyDescent="0.2">
      <c r="B875" s="4"/>
      <c r="C875" s="5"/>
      <c r="D875" s="5"/>
      <c r="E875" s="4"/>
      <c r="F875" s="4"/>
      <c r="G875" s="4"/>
      <c r="H875" s="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s="6" customFormat="1" x14ac:dyDescent="0.2">
      <c r="B876" s="4"/>
      <c r="C876" s="5"/>
      <c r="D876" s="5"/>
      <c r="E876" s="4"/>
      <c r="F876" s="4"/>
      <c r="G876" s="4"/>
      <c r="H876" s="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s="6" customFormat="1" x14ac:dyDescent="0.2">
      <c r="B877" s="4"/>
      <c r="C877" s="5"/>
      <c r="D877" s="5"/>
      <c r="E877" s="4"/>
      <c r="F877" s="4"/>
      <c r="G877" s="4"/>
      <c r="H877" s="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s="6" customFormat="1" x14ac:dyDescent="0.2">
      <c r="B878" s="4"/>
      <c r="C878" s="5"/>
      <c r="D878" s="5"/>
      <c r="E878" s="4"/>
      <c r="F878" s="4"/>
      <c r="G878" s="4"/>
      <c r="H878" s="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s="6" customFormat="1" x14ac:dyDescent="0.2">
      <c r="B879" s="4"/>
      <c r="C879" s="5"/>
      <c r="D879" s="5"/>
      <c r="E879" s="4"/>
      <c r="F879" s="4"/>
      <c r="G879" s="4"/>
      <c r="H879" s="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s="6" customFormat="1" x14ac:dyDescent="0.2">
      <c r="B880" s="4"/>
      <c r="C880" s="5"/>
      <c r="D880" s="5"/>
      <c r="E880" s="4"/>
      <c r="F880" s="4"/>
      <c r="G880" s="4"/>
      <c r="H880" s="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2:22" s="6" customFormat="1" x14ac:dyDescent="0.2">
      <c r="B881" s="4"/>
      <c r="C881" s="5"/>
      <c r="D881" s="5"/>
      <c r="E881" s="4"/>
      <c r="F881" s="4"/>
      <c r="G881" s="4"/>
      <c r="H881" s="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2:22" s="6" customFormat="1" x14ac:dyDescent="0.2">
      <c r="B882" s="4"/>
      <c r="C882" s="5"/>
      <c r="D882" s="5"/>
      <c r="E882" s="4"/>
      <c r="F882" s="4"/>
      <c r="G882" s="4"/>
      <c r="H882" s="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2:22" s="6" customFormat="1" x14ac:dyDescent="0.2">
      <c r="B883" s="4"/>
      <c r="C883" s="5"/>
      <c r="D883" s="5"/>
      <c r="E883" s="4"/>
      <c r="F883" s="4"/>
      <c r="G883" s="4"/>
      <c r="H883" s="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2:22" s="6" customFormat="1" x14ac:dyDescent="0.2">
      <c r="B884" s="4"/>
      <c r="C884" s="5"/>
      <c r="D884" s="5"/>
      <c r="E884" s="4"/>
      <c r="F884" s="4"/>
      <c r="G884" s="4"/>
      <c r="H884" s="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2:22" s="6" customFormat="1" x14ac:dyDescent="0.2">
      <c r="B885" s="4"/>
      <c r="C885" s="5"/>
      <c r="D885" s="5"/>
      <c r="E885" s="4"/>
      <c r="F885" s="4"/>
      <c r="G885" s="4"/>
      <c r="H885" s="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2:22" s="6" customFormat="1" x14ac:dyDescent="0.2">
      <c r="B886" s="4"/>
      <c r="C886" s="5"/>
      <c r="D886" s="5"/>
      <c r="E886" s="4"/>
      <c r="F886" s="4"/>
      <c r="G886" s="4"/>
      <c r="H886" s="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2:22" s="6" customFormat="1" x14ac:dyDescent="0.2">
      <c r="B887" s="4"/>
      <c r="C887" s="5"/>
      <c r="D887" s="5"/>
      <c r="E887" s="4"/>
      <c r="F887" s="4"/>
      <c r="G887" s="4"/>
      <c r="H887" s="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2:22" s="6" customFormat="1" x14ac:dyDescent="0.2">
      <c r="B888" s="4"/>
      <c r="C888" s="5"/>
      <c r="D888" s="5"/>
      <c r="E888" s="4"/>
      <c r="F888" s="4"/>
      <c r="G888" s="4"/>
      <c r="H888" s="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2:22" s="6" customFormat="1" x14ac:dyDescent="0.2">
      <c r="B889" s="4"/>
      <c r="C889" s="5"/>
      <c r="D889" s="5"/>
      <c r="E889" s="4"/>
      <c r="F889" s="4"/>
      <c r="G889" s="4"/>
      <c r="H889" s="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2:22" s="6" customFormat="1" x14ac:dyDescent="0.2">
      <c r="B890" s="4"/>
      <c r="C890" s="5"/>
      <c r="D890" s="5"/>
      <c r="E890" s="4"/>
      <c r="F890" s="4"/>
      <c r="G890" s="4"/>
      <c r="H890" s="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2:22" s="6" customFormat="1" x14ac:dyDescent="0.2">
      <c r="B891" s="4"/>
      <c r="C891" s="5"/>
      <c r="D891" s="5"/>
      <c r="E891" s="4"/>
      <c r="F891" s="4"/>
      <c r="G891" s="4"/>
      <c r="H891" s="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2:22" s="6" customFormat="1" x14ac:dyDescent="0.2">
      <c r="B892" s="4"/>
      <c r="C892" s="5"/>
      <c r="D892" s="5"/>
      <c r="E892" s="4"/>
      <c r="F892" s="4"/>
      <c r="G892" s="4"/>
      <c r="H892" s="3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2:22" s="6" customFormat="1" x14ac:dyDescent="0.2">
      <c r="B893" s="4"/>
      <c r="C893" s="5"/>
      <c r="D893" s="5"/>
      <c r="E893" s="4"/>
      <c r="F893" s="4"/>
      <c r="G893" s="4"/>
      <c r="H893" s="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2:22" s="6" customFormat="1" x14ac:dyDescent="0.2">
      <c r="B894" s="4"/>
      <c r="C894" s="5"/>
      <c r="D894" s="5"/>
      <c r="E894" s="4"/>
      <c r="F894" s="4"/>
      <c r="G894" s="4"/>
      <c r="H894" s="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2:22" s="6" customFormat="1" x14ac:dyDescent="0.2">
      <c r="B895" s="4"/>
      <c r="C895" s="5"/>
      <c r="D895" s="5"/>
      <c r="E895" s="4"/>
      <c r="F895" s="4"/>
      <c r="G895" s="4"/>
      <c r="H895" s="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2:22" s="6" customFormat="1" x14ac:dyDescent="0.2">
      <c r="B896" s="4"/>
      <c r="C896" s="5"/>
      <c r="D896" s="5"/>
      <c r="E896" s="4"/>
      <c r="F896" s="4"/>
      <c r="G896" s="4"/>
      <c r="H896" s="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22" s="6" customFormat="1" x14ac:dyDescent="0.2">
      <c r="B897" s="4"/>
      <c r="C897" s="5"/>
      <c r="D897" s="5"/>
      <c r="E897" s="4"/>
      <c r="F897" s="4"/>
      <c r="G897" s="4"/>
      <c r="H897" s="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22" s="6" customFormat="1" ht="12" customHeight="1" x14ac:dyDescent="0.2">
      <c r="B898" s="4"/>
      <c r="C898" s="5"/>
      <c r="D898" s="5"/>
      <c r="E898" s="4"/>
      <c r="F898" s="4"/>
      <c r="G898" s="4"/>
      <c r="H898" s="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22" s="6" customFormat="1" ht="12" customHeight="1" x14ac:dyDescent="0.2">
      <c r="B899" s="4"/>
      <c r="C899" s="5"/>
      <c r="D899" s="5"/>
      <c r="E899" s="4"/>
      <c r="F899" s="4"/>
      <c r="G899" s="4"/>
      <c r="H899" s="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22" s="6" customFormat="1" ht="12" customHeight="1" x14ac:dyDescent="0.2">
      <c r="B900" s="4"/>
      <c r="C900" s="5"/>
      <c r="D900" s="5"/>
      <c r="E900" s="4"/>
      <c r="F900" s="4"/>
      <c r="G900" s="4"/>
      <c r="H900" s="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22" s="6" customFormat="1" ht="12" customHeight="1" x14ac:dyDescent="0.2">
      <c r="B901" s="4"/>
      <c r="C901" s="5"/>
      <c r="D901" s="5"/>
      <c r="E901" s="4"/>
      <c r="F901" s="4"/>
      <c r="G901" s="4"/>
      <c r="H901" s="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22" s="6" customFormat="1" ht="12" customHeight="1" x14ac:dyDescent="0.2">
      <c r="B902" s="4"/>
      <c r="C902" s="5"/>
      <c r="D902" s="5"/>
      <c r="E902" s="4"/>
      <c r="F902" s="4"/>
      <c r="G902" s="4"/>
      <c r="H902" s="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22" s="6" customFormat="1" ht="12" customHeight="1" x14ac:dyDescent="0.2">
      <c r="B903" s="4"/>
      <c r="C903" s="5"/>
      <c r="D903" s="5"/>
      <c r="E903" s="4"/>
      <c r="F903" s="4"/>
      <c r="G903" s="4"/>
      <c r="H903" s="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22" s="6" customFormat="1" x14ac:dyDescent="0.2">
      <c r="B904" s="4"/>
      <c r="C904" s="5"/>
      <c r="D904" s="5"/>
      <c r="E904" s="4"/>
      <c r="F904" s="4"/>
      <c r="G904" s="4"/>
      <c r="H904" s="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22" x14ac:dyDescent="0.2">
      <c r="A905" s="6"/>
    </row>
    <row r="906" spans="1:22" s="6" customFormat="1" x14ac:dyDescent="0.2">
      <c r="B906" s="4"/>
      <c r="C906" s="5"/>
      <c r="D906" s="5"/>
      <c r="E906" s="4"/>
      <c r="F906" s="4"/>
      <c r="G906" s="4"/>
      <c r="H906" s="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22" s="6" customFormat="1" x14ac:dyDescent="0.2">
      <c r="B907" s="4"/>
      <c r="C907" s="5"/>
      <c r="D907" s="5"/>
      <c r="E907" s="4"/>
      <c r="F907" s="4"/>
      <c r="G907" s="4"/>
      <c r="H907" s="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22" s="6" customFormat="1" x14ac:dyDescent="0.2">
      <c r="B908" s="4"/>
      <c r="C908" s="5"/>
      <c r="D908" s="5"/>
      <c r="E908" s="4"/>
      <c r="F908" s="4"/>
      <c r="G908" s="4"/>
      <c r="H908" s="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22" s="6" customFormat="1" x14ac:dyDescent="0.2">
      <c r="B909" s="4"/>
      <c r="C909" s="5"/>
      <c r="D909" s="5"/>
      <c r="E909" s="4"/>
      <c r="F909" s="4"/>
      <c r="G909" s="4"/>
      <c r="H909" s="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22" s="6" customFormat="1" x14ac:dyDescent="0.2">
      <c r="B910" s="4"/>
      <c r="C910" s="5"/>
      <c r="D910" s="5"/>
      <c r="E910" s="4"/>
      <c r="F910" s="4"/>
      <c r="G910" s="4"/>
      <c r="H910" s="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22" s="6" customFormat="1" x14ac:dyDescent="0.2">
      <c r="B911" s="4"/>
      <c r="C911" s="5"/>
      <c r="D911" s="5"/>
      <c r="E911" s="4"/>
      <c r="F911" s="4"/>
      <c r="G911" s="4"/>
      <c r="H911" s="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22" s="6" customFormat="1" x14ac:dyDescent="0.2">
      <c r="B912" s="4"/>
      <c r="C912" s="5"/>
      <c r="D912" s="5"/>
      <c r="E912" s="4"/>
      <c r="F912" s="4"/>
      <c r="G912" s="4"/>
      <c r="H912" s="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2:22" s="6" customFormat="1" x14ac:dyDescent="0.2">
      <c r="B913" s="4"/>
      <c r="C913" s="5"/>
      <c r="D913" s="5"/>
      <c r="E913" s="4"/>
      <c r="F913" s="4"/>
      <c r="G913" s="4"/>
      <c r="H913" s="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2:22" s="6" customFormat="1" x14ac:dyDescent="0.2">
      <c r="B914" s="4"/>
      <c r="C914" s="5"/>
      <c r="D914" s="5"/>
      <c r="E914" s="4"/>
      <c r="F914" s="4"/>
      <c r="G914" s="4"/>
      <c r="H914" s="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2:22" s="6" customFormat="1" x14ac:dyDescent="0.2">
      <c r="B915" s="4"/>
      <c r="C915" s="5"/>
      <c r="D915" s="5"/>
      <c r="E915" s="4"/>
      <c r="F915" s="4"/>
      <c r="G915" s="4"/>
      <c r="H915" s="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2:22" s="6" customFormat="1" x14ac:dyDescent="0.2">
      <c r="B916" s="4"/>
      <c r="C916" s="5"/>
      <c r="D916" s="5"/>
      <c r="E916" s="4"/>
      <c r="F916" s="4"/>
      <c r="G916" s="4"/>
      <c r="H916" s="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2:22" s="6" customFormat="1" x14ac:dyDescent="0.2">
      <c r="B917" s="4"/>
      <c r="C917" s="5"/>
      <c r="D917" s="5"/>
      <c r="E917" s="4"/>
      <c r="F917" s="4"/>
      <c r="G917" s="4"/>
      <c r="H917" s="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2:22" s="6" customFormat="1" x14ac:dyDescent="0.2">
      <c r="B918" s="4"/>
      <c r="C918" s="5"/>
      <c r="D918" s="5"/>
      <c r="E918" s="4"/>
      <c r="F918" s="4"/>
      <c r="G918" s="4"/>
      <c r="H918" s="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2:22" s="6" customFormat="1" x14ac:dyDescent="0.2">
      <c r="B919" s="4"/>
      <c r="C919" s="5"/>
      <c r="D919" s="5"/>
      <c r="E919" s="4"/>
      <c r="F919" s="4"/>
      <c r="G919" s="4"/>
      <c r="H919" s="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2:22" s="6" customFormat="1" x14ac:dyDescent="0.2">
      <c r="B920" s="4"/>
      <c r="C920" s="5"/>
      <c r="D920" s="5"/>
      <c r="E920" s="4"/>
      <c r="F920" s="4"/>
      <c r="G920" s="4"/>
      <c r="H920" s="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2:22" s="6" customFormat="1" x14ac:dyDescent="0.2">
      <c r="B921" s="4"/>
      <c r="C921" s="5"/>
      <c r="D921" s="5"/>
      <c r="E921" s="4"/>
      <c r="F921" s="4"/>
      <c r="G921" s="4"/>
      <c r="H921" s="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2:22" s="6" customFormat="1" x14ac:dyDescent="0.2">
      <c r="B922" s="4"/>
      <c r="C922" s="5"/>
      <c r="D922" s="5"/>
      <c r="E922" s="4"/>
      <c r="F922" s="4"/>
      <c r="G922" s="4"/>
      <c r="H922" s="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2:22" s="6" customFormat="1" x14ac:dyDescent="0.2">
      <c r="B923" s="4"/>
      <c r="C923" s="5"/>
      <c r="D923" s="5"/>
      <c r="E923" s="4"/>
      <c r="F923" s="4"/>
      <c r="G923" s="4"/>
      <c r="H923" s="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2:22" s="6" customFormat="1" x14ac:dyDescent="0.2">
      <c r="B924" s="4"/>
      <c r="C924" s="5"/>
      <c r="D924" s="5"/>
      <c r="E924" s="4"/>
      <c r="F924" s="4"/>
      <c r="G924" s="4"/>
      <c r="H924" s="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2:22" s="6" customFormat="1" x14ac:dyDescent="0.2">
      <c r="B925" s="4"/>
      <c r="C925" s="5"/>
      <c r="D925" s="5"/>
      <c r="E925" s="4"/>
      <c r="F925" s="4"/>
      <c r="G925" s="4"/>
      <c r="H925" s="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2:22" s="6" customFormat="1" x14ac:dyDescent="0.2">
      <c r="B926" s="4"/>
      <c r="C926" s="5"/>
      <c r="D926" s="5"/>
      <c r="E926" s="4"/>
      <c r="F926" s="4"/>
      <c r="G926" s="4"/>
      <c r="H926" s="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2:22" s="6" customFormat="1" x14ac:dyDescent="0.2">
      <c r="B927" s="4"/>
      <c r="C927" s="5"/>
      <c r="D927" s="5"/>
      <c r="E927" s="4"/>
      <c r="F927" s="4"/>
      <c r="G927" s="4"/>
      <c r="H927" s="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2:22" s="6" customFormat="1" x14ac:dyDescent="0.2">
      <c r="B928" s="4"/>
      <c r="C928" s="5"/>
      <c r="D928" s="5"/>
      <c r="E928" s="4"/>
      <c r="F928" s="4"/>
      <c r="G928" s="4"/>
      <c r="H928" s="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s="6" customFormat="1" x14ac:dyDescent="0.2">
      <c r="B929" s="4"/>
      <c r="C929" s="5"/>
      <c r="D929" s="5"/>
      <c r="E929" s="4"/>
      <c r="F929" s="4"/>
      <c r="G929" s="4"/>
      <c r="H929" s="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s="6" customFormat="1" x14ac:dyDescent="0.2">
      <c r="B930" s="4"/>
      <c r="C930" s="5"/>
      <c r="D930" s="5"/>
      <c r="E930" s="4"/>
      <c r="F930" s="4"/>
      <c r="G930" s="4"/>
      <c r="H930" s="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s="6" customFormat="1" x14ac:dyDescent="0.2">
      <c r="B931" s="4"/>
      <c r="C931" s="5"/>
      <c r="D931" s="5"/>
      <c r="E931" s="4"/>
      <c r="F931" s="4"/>
      <c r="G931" s="4"/>
      <c r="H931" s="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s="6" customFormat="1" x14ac:dyDescent="0.2">
      <c r="B932" s="4"/>
      <c r="C932" s="5"/>
      <c r="D932" s="5"/>
      <c r="E932" s="4"/>
      <c r="F932" s="4"/>
      <c r="G932" s="4"/>
      <c r="H932" s="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s="6" customFormat="1" x14ac:dyDescent="0.2">
      <c r="B933" s="4"/>
      <c r="C933" s="5"/>
      <c r="D933" s="5"/>
      <c r="E933" s="4"/>
      <c r="F933" s="4"/>
      <c r="G933" s="4"/>
      <c r="H933" s="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s="6" customFormat="1" x14ac:dyDescent="0.2">
      <c r="B934" s="4"/>
      <c r="C934" s="5"/>
      <c r="D934" s="5"/>
      <c r="E934" s="4"/>
      <c r="F934" s="4"/>
      <c r="G934" s="4"/>
      <c r="H934" s="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s="6" customFormat="1" x14ac:dyDescent="0.2">
      <c r="B935" s="4"/>
      <c r="C935" s="5"/>
      <c r="D935" s="5"/>
      <c r="E935" s="4"/>
      <c r="F935" s="4"/>
      <c r="G935" s="4"/>
      <c r="H935" s="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s="6" customFormat="1" x14ac:dyDescent="0.2">
      <c r="B936" s="4"/>
      <c r="C936" s="5"/>
      <c r="D936" s="5"/>
      <c r="E936" s="4"/>
      <c r="F936" s="4"/>
      <c r="G936" s="4"/>
      <c r="H936" s="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s="6" customFormat="1" x14ac:dyDescent="0.2">
      <c r="B937" s="4"/>
      <c r="C937" s="5"/>
      <c r="D937" s="5"/>
      <c r="E937" s="4"/>
      <c r="F937" s="4"/>
      <c r="G937" s="4"/>
      <c r="H937" s="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s="6" customFormat="1" x14ac:dyDescent="0.2">
      <c r="B938" s="4"/>
      <c r="C938" s="5"/>
      <c r="D938" s="5"/>
      <c r="E938" s="4"/>
      <c r="F938" s="4"/>
      <c r="G938" s="4"/>
      <c r="H938" s="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s="6" customFormat="1" x14ac:dyDescent="0.2">
      <c r="B939" s="4"/>
      <c r="C939" s="5"/>
      <c r="D939" s="5"/>
      <c r="E939" s="4"/>
      <c r="F939" s="4"/>
      <c r="G939" s="4"/>
      <c r="H939" s="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s="6" customFormat="1" x14ac:dyDescent="0.2">
      <c r="B940" s="4"/>
      <c r="C940" s="5"/>
      <c r="D940" s="5"/>
      <c r="E940" s="4"/>
      <c r="F940" s="4"/>
      <c r="G940" s="4"/>
      <c r="H940" s="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s="6" customFormat="1" x14ac:dyDescent="0.2">
      <c r="B941" s="4"/>
      <c r="C941" s="5"/>
      <c r="D941" s="5"/>
      <c r="E941" s="4"/>
      <c r="F941" s="4"/>
      <c r="G941" s="4"/>
      <c r="H941" s="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s="6" customFormat="1" x14ac:dyDescent="0.2">
      <c r="B942" s="4"/>
      <c r="C942" s="5"/>
      <c r="D942" s="5"/>
      <c r="E942" s="4"/>
      <c r="F942" s="4"/>
      <c r="G942" s="4"/>
      <c r="H942" s="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s="6" customFormat="1" x14ac:dyDescent="0.2">
      <c r="B943" s="4"/>
      <c r="C943" s="5"/>
      <c r="D943" s="5"/>
      <c r="E943" s="4"/>
      <c r="F943" s="4"/>
      <c r="G943" s="4"/>
      <c r="H943" s="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s="6" customFormat="1" x14ac:dyDescent="0.2">
      <c r="B944" s="4"/>
      <c r="C944" s="5"/>
      <c r="D944" s="5"/>
      <c r="E944" s="4"/>
      <c r="F944" s="4"/>
      <c r="G944" s="4"/>
      <c r="H944" s="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2:22" s="6" customFormat="1" x14ac:dyDescent="0.2">
      <c r="B945" s="4"/>
      <c r="C945" s="5"/>
      <c r="D945" s="5"/>
      <c r="E945" s="4"/>
      <c r="F945" s="4"/>
      <c r="G945" s="4"/>
      <c r="H945" s="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2:22" s="6" customFormat="1" x14ac:dyDescent="0.2">
      <c r="B946" s="4"/>
      <c r="C946" s="5"/>
      <c r="D946" s="5"/>
      <c r="E946" s="4"/>
      <c r="F946" s="4"/>
      <c r="G946" s="4"/>
      <c r="H946" s="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2:22" s="6" customFormat="1" x14ac:dyDescent="0.2">
      <c r="B947" s="4"/>
      <c r="C947" s="5"/>
      <c r="D947" s="5"/>
      <c r="E947" s="4"/>
      <c r="F947" s="4"/>
      <c r="G947" s="4"/>
      <c r="H947" s="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2:22" s="6" customFormat="1" x14ac:dyDescent="0.2">
      <c r="B948" s="4"/>
      <c r="C948" s="5"/>
      <c r="D948" s="5"/>
      <c r="E948" s="4"/>
      <c r="F948" s="4"/>
      <c r="G948" s="4"/>
      <c r="H948" s="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2:22" s="6" customFormat="1" x14ac:dyDescent="0.2">
      <c r="B949" s="4"/>
      <c r="C949" s="5"/>
      <c r="D949" s="5"/>
      <c r="E949" s="4"/>
      <c r="F949" s="4"/>
      <c r="G949" s="4"/>
      <c r="H949" s="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2:22" s="6" customFormat="1" x14ac:dyDescent="0.2">
      <c r="B950" s="4"/>
      <c r="C950" s="5"/>
      <c r="D950" s="5"/>
      <c r="E950" s="4"/>
      <c r="F950" s="4"/>
      <c r="G950" s="4"/>
      <c r="H950" s="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2:22" s="6" customFormat="1" x14ac:dyDescent="0.2">
      <c r="B951" s="4"/>
      <c r="C951" s="5"/>
      <c r="D951" s="5"/>
      <c r="E951" s="4"/>
      <c r="F951" s="4"/>
      <c r="G951" s="4"/>
      <c r="H951" s="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2:22" s="6" customFormat="1" x14ac:dyDescent="0.2">
      <c r="B952" s="4"/>
      <c r="C952" s="5"/>
      <c r="D952" s="5"/>
      <c r="E952" s="4"/>
      <c r="F952" s="4"/>
      <c r="G952" s="4"/>
      <c r="H952" s="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2:22" s="6" customFormat="1" x14ac:dyDescent="0.2">
      <c r="B953" s="4"/>
      <c r="C953" s="5"/>
      <c r="D953" s="5"/>
      <c r="E953" s="4"/>
      <c r="F953" s="4"/>
      <c r="G953" s="4"/>
      <c r="H953" s="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2:22" s="6" customFormat="1" x14ac:dyDescent="0.2">
      <c r="B954" s="4"/>
      <c r="C954" s="5"/>
      <c r="D954" s="5"/>
      <c r="E954" s="4"/>
      <c r="F954" s="4"/>
      <c r="G954" s="4"/>
      <c r="H954" s="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2:22" s="6" customFormat="1" x14ac:dyDescent="0.2">
      <c r="B955" s="4"/>
      <c r="C955" s="5"/>
      <c r="D955" s="5"/>
      <c r="E955" s="4"/>
      <c r="F955" s="4"/>
      <c r="G955" s="4"/>
      <c r="H955" s="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2:22" s="6" customFormat="1" x14ac:dyDescent="0.2">
      <c r="B956" s="4"/>
      <c r="C956" s="5"/>
      <c r="D956" s="5"/>
      <c r="E956" s="4"/>
      <c r="F956" s="4"/>
      <c r="G956" s="4"/>
      <c r="H956" s="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2:22" s="6" customFormat="1" x14ac:dyDescent="0.2">
      <c r="B957" s="4"/>
      <c r="C957" s="5"/>
      <c r="D957" s="5"/>
      <c r="E957" s="4"/>
      <c r="F957" s="4"/>
      <c r="G957" s="4"/>
      <c r="H957" s="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2:22" s="6" customFormat="1" x14ac:dyDescent="0.2">
      <c r="B958" s="4"/>
      <c r="C958" s="5"/>
      <c r="D958" s="5"/>
      <c r="E958" s="4"/>
      <c r="F958" s="4"/>
      <c r="G958" s="4"/>
      <c r="H958" s="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2:22" s="6" customFormat="1" x14ac:dyDescent="0.2">
      <c r="B959" s="4"/>
      <c r="C959" s="5"/>
      <c r="D959" s="5"/>
      <c r="E959" s="4"/>
      <c r="F959" s="4"/>
      <c r="G959" s="4"/>
      <c r="H959" s="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2:22" s="6" customFormat="1" x14ac:dyDescent="0.2">
      <c r="B960" s="4"/>
      <c r="C960" s="5"/>
      <c r="D960" s="5"/>
      <c r="E960" s="4"/>
      <c r="F960" s="4"/>
      <c r="G960" s="4"/>
      <c r="H960" s="3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2:22" s="6" customFormat="1" ht="11.25" customHeight="1" x14ac:dyDescent="0.2">
      <c r="B961" s="4"/>
      <c r="C961" s="5"/>
      <c r="D961" s="5"/>
      <c r="E961" s="4"/>
      <c r="F961" s="4"/>
      <c r="G961" s="4"/>
      <c r="H961" s="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s="6" customFormat="1" x14ac:dyDescent="0.2">
      <c r="B962" s="4"/>
      <c r="C962" s="5"/>
      <c r="D962" s="5"/>
      <c r="E962" s="4"/>
      <c r="F962" s="4"/>
      <c r="G962" s="4"/>
      <c r="H962" s="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s="6" customFormat="1" x14ac:dyDescent="0.2">
      <c r="B963" s="4"/>
      <c r="C963" s="5"/>
      <c r="D963" s="5"/>
      <c r="E963" s="4"/>
      <c r="F963" s="4"/>
      <c r="G963" s="4"/>
      <c r="H963" s="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s="6" customFormat="1" x14ac:dyDescent="0.2">
      <c r="B964" s="4"/>
      <c r="C964" s="5"/>
      <c r="D964" s="5"/>
      <c r="E964" s="4"/>
      <c r="F964" s="4"/>
      <c r="G964" s="4"/>
      <c r="H964" s="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s="6" customFormat="1" x14ac:dyDescent="0.2">
      <c r="B965" s="4"/>
      <c r="C965" s="5"/>
      <c r="D965" s="5"/>
      <c r="E965" s="4"/>
      <c r="F965" s="4"/>
      <c r="G965" s="4"/>
      <c r="H965" s="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s="6" customFormat="1" x14ac:dyDescent="0.2">
      <c r="B966" s="4"/>
      <c r="C966" s="5"/>
      <c r="D966" s="5"/>
      <c r="E966" s="4"/>
      <c r="F966" s="4"/>
      <c r="G966" s="4"/>
      <c r="H966" s="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s="6" customFormat="1" x14ac:dyDescent="0.2">
      <c r="B967" s="4"/>
      <c r="C967" s="5"/>
      <c r="D967" s="5"/>
      <c r="E967" s="4"/>
      <c r="F967" s="4"/>
      <c r="G967" s="4"/>
      <c r="H967" s="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s="6" customFormat="1" x14ac:dyDescent="0.2">
      <c r="B968" s="4"/>
      <c r="C968" s="5"/>
      <c r="D968" s="5"/>
      <c r="E968" s="4"/>
      <c r="F968" s="4"/>
      <c r="G968" s="4"/>
      <c r="H968" s="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s="6" customFormat="1" x14ac:dyDescent="0.2">
      <c r="B969" s="4"/>
      <c r="C969" s="5"/>
      <c r="D969" s="5"/>
      <c r="E969" s="4"/>
      <c r="F969" s="4"/>
      <c r="G969" s="4"/>
      <c r="H969" s="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s="6" customFormat="1" x14ac:dyDescent="0.2">
      <c r="B970" s="4"/>
      <c r="C970" s="5"/>
      <c r="D970" s="5"/>
      <c r="E970" s="4"/>
      <c r="F970" s="4"/>
      <c r="G970" s="4"/>
      <c r="H970" s="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s="6" customFormat="1" x14ac:dyDescent="0.2">
      <c r="B971" s="4"/>
      <c r="C971" s="5"/>
      <c r="D971" s="5"/>
      <c r="E971" s="4"/>
      <c r="F971" s="4"/>
      <c r="G971" s="4"/>
      <c r="H971" s="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s="6" customFormat="1" x14ac:dyDescent="0.2">
      <c r="B972" s="4"/>
      <c r="C972" s="5"/>
      <c r="D972" s="5"/>
      <c r="E972" s="4"/>
      <c r="F972" s="4"/>
      <c r="G972" s="4"/>
      <c r="H972" s="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s="6" customFormat="1" x14ac:dyDescent="0.2">
      <c r="B973" s="4"/>
      <c r="C973" s="5"/>
      <c r="D973" s="5"/>
      <c r="E973" s="4"/>
      <c r="F973" s="4"/>
      <c r="G973" s="4"/>
      <c r="H973" s="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s="6" customFormat="1" x14ac:dyDescent="0.2">
      <c r="B974" s="4"/>
      <c r="C974" s="5"/>
      <c r="D974" s="5"/>
      <c r="E974" s="4"/>
      <c r="F974" s="4"/>
      <c r="G974" s="4"/>
      <c r="H974" s="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s="6" customFormat="1" x14ac:dyDescent="0.2">
      <c r="B975" s="4"/>
      <c r="C975" s="5"/>
      <c r="D975" s="5"/>
      <c r="E975" s="4"/>
      <c r="F975" s="4"/>
      <c r="G975" s="4"/>
      <c r="H975" s="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s="6" customFormat="1" x14ac:dyDescent="0.2">
      <c r="B976" s="4"/>
      <c r="C976" s="5"/>
      <c r="D976" s="5"/>
      <c r="E976" s="4"/>
      <c r="F976" s="4"/>
      <c r="G976" s="4"/>
      <c r="H976" s="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s="6" customFormat="1" x14ac:dyDescent="0.2">
      <c r="B977" s="4"/>
      <c r="C977" s="5"/>
      <c r="D977" s="5"/>
      <c r="E977" s="4"/>
      <c r="F977" s="4"/>
      <c r="G977" s="4"/>
      <c r="H977" s="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s="6" customFormat="1" ht="12" customHeight="1" x14ac:dyDescent="0.2">
      <c r="B978" s="4"/>
      <c r="C978" s="5"/>
      <c r="D978" s="5"/>
      <c r="E978" s="4"/>
      <c r="F978" s="4"/>
      <c r="G978" s="4"/>
      <c r="H978" s="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s="6" customFormat="1" x14ac:dyDescent="0.2">
      <c r="B979" s="4"/>
      <c r="C979" s="5"/>
      <c r="D979" s="5"/>
      <c r="E979" s="4"/>
      <c r="F979" s="4"/>
      <c r="G979" s="4"/>
      <c r="H979" s="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s="6" customFormat="1" x14ac:dyDescent="0.2">
      <c r="B980" s="4"/>
      <c r="C980" s="5"/>
      <c r="D980" s="5"/>
      <c r="E980" s="4"/>
      <c r="F980" s="4"/>
      <c r="G980" s="4"/>
      <c r="H980" s="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s="6" customFormat="1" x14ac:dyDescent="0.2">
      <c r="B981" s="4"/>
      <c r="C981" s="5"/>
      <c r="D981" s="5"/>
      <c r="E981" s="4"/>
      <c r="F981" s="4"/>
      <c r="G981" s="4"/>
      <c r="H981" s="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s="6" customFormat="1" x14ac:dyDescent="0.2">
      <c r="B982" s="4"/>
      <c r="C982" s="5"/>
      <c r="D982" s="5"/>
      <c r="E982" s="4"/>
      <c r="F982" s="4"/>
      <c r="G982" s="4"/>
      <c r="H982" s="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s="6" customFormat="1" ht="15" customHeight="1" x14ac:dyDescent="0.2">
      <c r="B983" s="4"/>
      <c r="C983" s="5"/>
      <c r="D983" s="5"/>
      <c r="E983" s="4"/>
      <c r="F983" s="4"/>
      <c r="G983" s="4"/>
      <c r="H983" s="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2:22" s="6" customFormat="1" x14ac:dyDescent="0.2">
      <c r="B984" s="4"/>
      <c r="C984" s="5"/>
      <c r="D984" s="5"/>
      <c r="E984" s="4"/>
      <c r="F984" s="4"/>
      <c r="G984" s="4"/>
      <c r="H984" s="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2:22" s="6" customFormat="1" x14ac:dyDescent="0.2">
      <c r="B985" s="4"/>
      <c r="C985" s="5"/>
      <c r="D985" s="5"/>
      <c r="E985" s="4"/>
      <c r="F985" s="4"/>
      <c r="G985" s="4"/>
      <c r="H985" s="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2:22" s="6" customFormat="1" x14ac:dyDescent="0.2">
      <c r="B986" s="4"/>
      <c r="C986" s="5"/>
      <c r="D986" s="5"/>
      <c r="E986" s="4"/>
      <c r="F986" s="4"/>
      <c r="G986" s="4"/>
      <c r="H986" s="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2:22" s="6" customFormat="1" x14ac:dyDescent="0.2">
      <c r="B987" s="4"/>
      <c r="C987" s="5"/>
      <c r="D987" s="5"/>
      <c r="E987" s="4"/>
      <c r="F987" s="4"/>
      <c r="G987" s="4"/>
      <c r="H987" s="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2:22" s="6" customFormat="1" x14ac:dyDescent="0.2">
      <c r="B988" s="4"/>
      <c r="C988" s="5"/>
      <c r="D988" s="5"/>
      <c r="E988" s="4"/>
      <c r="F988" s="4"/>
      <c r="G988" s="4"/>
      <c r="H988" s="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2:22" s="6" customFormat="1" x14ac:dyDescent="0.2">
      <c r="B989" s="4"/>
      <c r="C989" s="5"/>
      <c r="D989" s="5"/>
      <c r="E989" s="4"/>
      <c r="F989" s="4"/>
      <c r="G989" s="4"/>
      <c r="H989" s="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2:22" s="6" customFormat="1" x14ac:dyDescent="0.2">
      <c r="B990" s="4"/>
      <c r="C990" s="5"/>
      <c r="D990" s="5"/>
      <c r="E990" s="4"/>
      <c r="F990" s="4"/>
      <c r="G990" s="4"/>
      <c r="H990" s="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2:22" s="6" customFormat="1" x14ac:dyDescent="0.2">
      <c r="B991" s="4"/>
      <c r="C991" s="5"/>
      <c r="D991" s="5"/>
      <c r="E991" s="4"/>
      <c r="F991" s="4"/>
      <c r="G991" s="4"/>
      <c r="H991" s="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2:22" s="6" customFormat="1" x14ac:dyDescent="0.2">
      <c r="B992" s="4"/>
      <c r="C992" s="5"/>
      <c r="D992" s="5"/>
      <c r="E992" s="4"/>
      <c r="F992" s="4"/>
      <c r="G992" s="4"/>
      <c r="H992" s="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2:22" s="6" customFormat="1" x14ac:dyDescent="0.2">
      <c r="B993" s="4"/>
      <c r="C993" s="5"/>
      <c r="D993" s="5"/>
      <c r="E993" s="4"/>
      <c r="F993" s="4"/>
      <c r="G993" s="4"/>
      <c r="H993" s="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2:22" s="6" customFormat="1" x14ac:dyDescent="0.2">
      <c r="B994" s="4"/>
      <c r="C994" s="5"/>
      <c r="D994" s="5"/>
      <c r="E994" s="4"/>
      <c r="F994" s="4"/>
      <c r="G994" s="4"/>
      <c r="H994" s="3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2:22" s="6" customFormat="1" x14ac:dyDescent="0.2">
      <c r="B995" s="4"/>
      <c r="C995" s="5"/>
      <c r="D995" s="5"/>
      <c r="E995" s="4"/>
      <c r="F995" s="4"/>
      <c r="G995" s="4"/>
      <c r="H995" s="3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2:22" s="6" customFormat="1" x14ac:dyDescent="0.2">
      <c r="B996" s="4"/>
      <c r="C996" s="5"/>
      <c r="D996" s="5"/>
      <c r="E996" s="4"/>
      <c r="F996" s="4"/>
      <c r="G996" s="4"/>
      <c r="H996" s="3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2:22" s="6" customFormat="1" x14ac:dyDescent="0.2">
      <c r="B997" s="4"/>
      <c r="C997" s="5"/>
      <c r="D997" s="5"/>
      <c r="E997" s="4"/>
      <c r="F997" s="4"/>
      <c r="G997" s="4"/>
      <c r="H997" s="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2:22" s="6" customFormat="1" x14ac:dyDescent="0.2">
      <c r="B998" s="4"/>
      <c r="C998" s="5"/>
      <c r="D998" s="5"/>
      <c r="E998" s="4"/>
      <c r="F998" s="4"/>
      <c r="G998" s="4"/>
      <c r="H998" s="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2:22" s="6" customFormat="1" x14ac:dyDescent="0.2">
      <c r="B999" s="4"/>
      <c r="C999" s="5"/>
      <c r="D999" s="5"/>
      <c r="E999" s="4"/>
      <c r="F999" s="4"/>
      <c r="G999" s="4"/>
      <c r="H999" s="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2:22" s="6" customFormat="1" ht="12.75" customHeight="1" x14ac:dyDescent="0.2">
      <c r="B1000" s="4"/>
      <c r="C1000" s="5"/>
      <c r="D1000" s="5"/>
      <c r="E1000" s="4"/>
      <c r="F1000" s="4"/>
      <c r="G1000" s="4"/>
      <c r="H1000" s="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2:22" s="6" customFormat="1" x14ac:dyDescent="0.2">
      <c r="B1001" s="4"/>
      <c r="C1001" s="5"/>
      <c r="D1001" s="5"/>
      <c r="E1001" s="4"/>
      <c r="F1001" s="4"/>
      <c r="G1001" s="4"/>
      <c r="H1001" s="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2:22" s="6" customFormat="1" x14ac:dyDescent="0.2">
      <c r="B1002" s="4"/>
      <c r="C1002" s="5"/>
      <c r="D1002" s="5"/>
      <c r="E1002" s="4"/>
      <c r="F1002" s="4"/>
      <c r="G1002" s="4"/>
      <c r="H1002" s="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2:22" s="6" customFormat="1" x14ac:dyDescent="0.2">
      <c r="B1003" s="4"/>
      <c r="C1003" s="5"/>
      <c r="D1003" s="5"/>
      <c r="E1003" s="4"/>
      <c r="F1003" s="4"/>
      <c r="G1003" s="4"/>
      <c r="H1003" s="3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2:22" s="6" customFormat="1" x14ac:dyDescent="0.2">
      <c r="B1004" s="4"/>
      <c r="C1004" s="5"/>
      <c r="D1004" s="5"/>
      <c r="E1004" s="4"/>
      <c r="F1004" s="4"/>
      <c r="G1004" s="4"/>
      <c r="H1004" s="3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2:22" s="6" customFormat="1" x14ac:dyDescent="0.2">
      <c r="B1005" s="4"/>
      <c r="C1005" s="5"/>
      <c r="D1005" s="5"/>
      <c r="E1005" s="4"/>
      <c r="F1005" s="4"/>
      <c r="G1005" s="4"/>
      <c r="H1005" s="3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2:22" s="6" customFormat="1" x14ac:dyDescent="0.2">
      <c r="B1006" s="4"/>
      <c r="C1006" s="5"/>
      <c r="D1006" s="5"/>
      <c r="E1006" s="4"/>
      <c r="F1006" s="4"/>
      <c r="G1006" s="4"/>
      <c r="H1006" s="3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2:22" s="6" customFormat="1" x14ac:dyDescent="0.2">
      <c r="B1007" s="4"/>
      <c r="C1007" s="5"/>
      <c r="D1007" s="5"/>
      <c r="E1007" s="4"/>
      <c r="F1007" s="4"/>
      <c r="G1007" s="4"/>
      <c r="H1007" s="3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2:22" s="6" customFormat="1" x14ac:dyDescent="0.2">
      <c r="B1008" s="4"/>
      <c r="C1008" s="5"/>
      <c r="D1008" s="5"/>
      <c r="E1008" s="4"/>
      <c r="F1008" s="4"/>
      <c r="G1008" s="4"/>
      <c r="H1008" s="3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1:22" s="6" customFormat="1" ht="12.75" customHeight="1" x14ac:dyDescent="0.2">
      <c r="B1009" s="4"/>
      <c r="C1009" s="5"/>
      <c r="D1009" s="5"/>
      <c r="E1009" s="4"/>
      <c r="F1009" s="4"/>
      <c r="G1009" s="4"/>
      <c r="H1009" s="3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1:22" s="6" customFormat="1" ht="12.75" customHeight="1" x14ac:dyDescent="0.2">
      <c r="B1010" s="4"/>
      <c r="C1010" s="5"/>
      <c r="D1010" s="5"/>
      <c r="E1010" s="4"/>
      <c r="F1010" s="4"/>
      <c r="G1010" s="4"/>
      <c r="H1010" s="3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1:22" s="6" customFormat="1" ht="12.75" customHeight="1" x14ac:dyDescent="0.2">
      <c r="B1011" s="4"/>
      <c r="C1011" s="5"/>
      <c r="D1011" s="5"/>
      <c r="E1011" s="4"/>
      <c r="F1011" s="4"/>
      <c r="G1011" s="4"/>
      <c r="H1011" s="3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1:22" s="6" customFormat="1" ht="12.75" customHeight="1" x14ac:dyDescent="0.2">
      <c r="B1012" s="4"/>
      <c r="C1012" s="5"/>
      <c r="D1012" s="5"/>
      <c r="E1012" s="4"/>
      <c r="F1012" s="4"/>
      <c r="G1012" s="4"/>
      <c r="H1012" s="3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1:22" s="6" customFormat="1" ht="12.75" customHeight="1" x14ac:dyDescent="0.2">
      <c r="B1013" s="4"/>
      <c r="C1013" s="5"/>
      <c r="D1013" s="5"/>
      <c r="E1013" s="4"/>
      <c r="F1013" s="4"/>
      <c r="G1013" s="4"/>
      <c r="H1013" s="3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  <row r="1014" spans="1:22" s="6" customFormat="1" ht="12.75" customHeight="1" x14ac:dyDescent="0.2">
      <c r="B1014" s="4"/>
      <c r="C1014" s="5"/>
      <c r="D1014" s="5"/>
      <c r="E1014" s="4"/>
      <c r="F1014" s="4"/>
      <c r="G1014" s="4"/>
      <c r="H1014" s="3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</row>
    <row r="1015" spans="1:22" s="6" customFormat="1" ht="12.75" customHeight="1" x14ac:dyDescent="0.2">
      <c r="B1015" s="4"/>
      <c r="C1015" s="5"/>
      <c r="D1015" s="5"/>
      <c r="E1015" s="4"/>
      <c r="F1015" s="4"/>
      <c r="G1015" s="4"/>
      <c r="H1015" s="3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</row>
    <row r="1016" spans="1:22" s="6" customFormat="1" ht="12.75" customHeight="1" x14ac:dyDescent="0.2">
      <c r="B1016" s="4"/>
      <c r="C1016" s="5"/>
      <c r="D1016" s="5"/>
      <c r="E1016" s="4"/>
      <c r="F1016" s="4"/>
      <c r="G1016" s="4"/>
      <c r="H1016" s="3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</row>
    <row r="1017" spans="1:22" s="6" customFormat="1" ht="12.75" customHeight="1" x14ac:dyDescent="0.2">
      <c r="B1017" s="4"/>
      <c r="C1017" s="5"/>
      <c r="D1017" s="5"/>
      <c r="E1017" s="4"/>
      <c r="F1017" s="4"/>
      <c r="G1017" s="4"/>
      <c r="H1017" s="3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</row>
    <row r="1018" spans="1:22" s="6" customFormat="1" ht="12.75" customHeight="1" x14ac:dyDescent="0.2">
      <c r="B1018" s="4"/>
      <c r="C1018" s="5"/>
      <c r="D1018" s="5"/>
      <c r="E1018" s="4"/>
      <c r="F1018" s="4"/>
      <c r="G1018" s="4"/>
      <c r="H1018" s="3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</row>
    <row r="1019" spans="1:22" s="6" customFormat="1" ht="12.75" customHeight="1" x14ac:dyDescent="0.2">
      <c r="B1019" s="4"/>
      <c r="C1019" s="5"/>
      <c r="D1019" s="5"/>
      <c r="E1019" s="4"/>
      <c r="F1019" s="4"/>
      <c r="G1019" s="4"/>
      <c r="H1019" s="3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</row>
    <row r="1020" spans="1:22" s="6" customFormat="1" ht="12" customHeight="1" x14ac:dyDescent="0.2">
      <c r="B1020" s="4"/>
      <c r="C1020" s="5"/>
      <c r="D1020" s="5"/>
      <c r="E1020" s="4"/>
      <c r="F1020" s="4"/>
      <c r="G1020" s="4"/>
      <c r="H1020" s="3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</row>
    <row r="1021" spans="1:22" s="6" customFormat="1" ht="12" customHeight="1" x14ac:dyDescent="0.2">
      <c r="B1021" s="4"/>
      <c r="C1021" s="5"/>
      <c r="D1021" s="5"/>
      <c r="E1021" s="4"/>
      <c r="F1021" s="4"/>
      <c r="G1021" s="4"/>
      <c r="H1021" s="3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</row>
    <row r="1022" spans="1:22" s="6" customFormat="1" x14ac:dyDescent="0.2">
      <c r="B1022" s="4"/>
      <c r="C1022" s="5"/>
      <c r="D1022" s="5"/>
      <c r="E1022" s="4"/>
      <c r="F1022" s="4"/>
      <c r="G1022" s="4"/>
      <c r="H1022" s="3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</row>
    <row r="1023" spans="1:22" x14ac:dyDescent="0.2">
      <c r="A1023" s="6"/>
    </row>
    <row r="1024" spans="1:22" s="6" customFormat="1" x14ac:dyDescent="0.2">
      <c r="B1024" s="4"/>
      <c r="C1024" s="5"/>
      <c r="D1024" s="5"/>
      <c r="E1024" s="4"/>
      <c r="F1024" s="4"/>
      <c r="G1024" s="4"/>
      <c r="H1024" s="3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</row>
    <row r="1025" spans="2:22" s="6" customFormat="1" x14ac:dyDescent="0.2">
      <c r="B1025" s="4"/>
      <c r="C1025" s="5"/>
      <c r="D1025" s="5"/>
      <c r="E1025" s="4"/>
      <c r="F1025" s="4"/>
      <c r="G1025" s="4"/>
      <c r="H1025" s="3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</row>
    <row r="1026" spans="2:22" s="6" customFormat="1" x14ac:dyDescent="0.2">
      <c r="B1026" s="4"/>
      <c r="C1026" s="5"/>
      <c r="D1026" s="5"/>
      <c r="E1026" s="4"/>
      <c r="F1026" s="4"/>
      <c r="G1026" s="4"/>
      <c r="H1026" s="3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</row>
    <row r="1027" spans="2:22" s="6" customFormat="1" x14ac:dyDescent="0.2">
      <c r="B1027" s="4"/>
      <c r="C1027" s="5"/>
      <c r="D1027" s="5"/>
      <c r="E1027" s="4"/>
      <c r="F1027" s="4"/>
      <c r="G1027" s="4"/>
      <c r="H1027" s="3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</row>
    <row r="1028" spans="2:22" s="6" customFormat="1" x14ac:dyDescent="0.2">
      <c r="B1028" s="4"/>
      <c r="C1028" s="5"/>
      <c r="D1028" s="5"/>
      <c r="E1028" s="4"/>
      <c r="F1028" s="4"/>
      <c r="G1028" s="4"/>
      <c r="H1028" s="3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</row>
    <row r="1029" spans="2:22" s="6" customFormat="1" x14ac:dyDescent="0.2">
      <c r="B1029" s="4"/>
      <c r="C1029" s="5"/>
      <c r="D1029" s="5"/>
      <c r="E1029" s="4"/>
      <c r="F1029" s="4"/>
      <c r="G1029" s="4"/>
      <c r="H1029" s="3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</row>
    <row r="1030" spans="2:22" s="6" customFormat="1" x14ac:dyDescent="0.2">
      <c r="B1030" s="4"/>
      <c r="C1030" s="5"/>
      <c r="D1030" s="5"/>
      <c r="E1030" s="4"/>
      <c r="F1030" s="4"/>
      <c r="G1030" s="4"/>
      <c r="H1030" s="3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</row>
    <row r="1031" spans="2:22" s="6" customFormat="1" x14ac:dyDescent="0.2">
      <c r="B1031" s="4"/>
      <c r="C1031" s="5"/>
      <c r="D1031" s="5"/>
      <c r="E1031" s="4"/>
      <c r="F1031" s="4"/>
      <c r="G1031" s="4"/>
      <c r="H1031" s="3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</row>
    <row r="1032" spans="2:22" s="6" customFormat="1" x14ac:dyDescent="0.2">
      <c r="B1032" s="4"/>
      <c r="C1032" s="5"/>
      <c r="D1032" s="5"/>
      <c r="E1032" s="4"/>
      <c r="F1032" s="4"/>
      <c r="G1032" s="4"/>
      <c r="H1032" s="3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</row>
    <row r="1033" spans="2:22" s="6" customFormat="1" x14ac:dyDescent="0.2">
      <c r="B1033" s="4"/>
      <c r="C1033" s="5"/>
      <c r="D1033" s="5"/>
      <c r="E1033" s="4"/>
      <c r="F1033" s="4"/>
      <c r="G1033" s="4"/>
      <c r="H1033" s="3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</row>
    <row r="1034" spans="2:22" s="6" customFormat="1" x14ac:dyDescent="0.2">
      <c r="B1034" s="4"/>
      <c r="C1034" s="5"/>
      <c r="D1034" s="5"/>
      <c r="E1034" s="4"/>
      <c r="F1034" s="4"/>
      <c r="G1034" s="4"/>
      <c r="H1034" s="3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</row>
    <row r="1035" spans="2:22" s="6" customFormat="1" x14ac:dyDescent="0.2">
      <c r="B1035" s="4"/>
      <c r="C1035" s="5"/>
      <c r="D1035" s="5"/>
      <c r="E1035" s="4"/>
      <c r="F1035" s="4"/>
      <c r="G1035" s="4"/>
      <c r="H1035" s="3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</row>
    <row r="1036" spans="2:22" s="6" customFormat="1" x14ac:dyDescent="0.2">
      <c r="B1036" s="4"/>
      <c r="C1036" s="5"/>
      <c r="D1036" s="5"/>
      <c r="E1036" s="4"/>
      <c r="F1036" s="4"/>
      <c r="G1036" s="4"/>
      <c r="H1036" s="3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</row>
    <row r="1037" spans="2:22" s="6" customFormat="1" x14ac:dyDescent="0.2">
      <c r="B1037" s="4"/>
      <c r="C1037" s="5"/>
      <c r="D1037" s="5"/>
      <c r="E1037" s="4"/>
      <c r="F1037" s="4"/>
      <c r="G1037" s="4"/>
      <c r="H1037" s="3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</row>
    <row r="1038" spans="2:22" s="6" customFormat="1" x14ac:dyDescent="0.2">
      <c r="B1038" s="4"/>
      <c r="C1038" s="5"/>
      <c r="D1038" s="5"/>
      <c r="E1038" s="4"/>
      <c r="F1038" s="4"/>
      <c r="G1038" s="4"/>
      <c r="H1038" s="3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</row>
    <row r="1039" spans="2:22" s="6" customFormat="1" x14ac:dyDescent="0.2">
      <c r="B1039" s="4"/>
      <c r="C1039" s="5"/>
      <c r="D1039" s="5"/>
      <c r="E1039" s="4"/>
      <c r="F1039" s="4"/>
      <c r="G1039" s="4"/>
      <c r="H1039" s="3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</row>
    <row r="1040" spans="2:22" s="6" customFormat="1" x14ac:dyDescent="0.2">
      <c r="B1040" s="4"/>
      <c r="C1040" s="5"/>
      <c r="D1040" s="5"/>
      <c r="E1040" s="4"/>
      <c r="F1040" s="4"/>
      <c r="G1040" s="4"/>
      <c r="H1040" s="3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</row>
    <row r="1041" spans="2:22" s="6" customFormat="1" x14ac:dyDescent="0.2">
      <c r="B1041" s="4"/>
      <c r="C1041" s="5"/>
      <c r="D1041" s="5"/>
      <c r="E1041" s="4"/>
      <c r="F1041" s="4"/>
      <c r="G1041" s="4"/>
      <c r="H1041" s="3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</row>
    <row r="1042" spans="2:22" s="6" customFormat="1" x14ac:dyDescent="0.2">
      <c r="B1042" s="4"/>
      <c r="C1042" s="5"/>
      <c r="D1042" s="5"/>
      <c r="E1042" s="4"/>
      <c r="F1042" s="4"/>
      <c r="G1042" s="4"/>
      <c r="H1042" s="3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</row>
    <row r="1043" spans="2:22" s="6" customFormat="1" x14ac:dyDescent="0.2">
      <c r="B1043" s="4"/>
      <c r="C1043" s="5"/>
      <c r="D1043" s="5"/>
      <c r="E1043" s="4"/>
      <c r="F1043" s="4"/>
      <c r="G1043" s="4"/>
      <c r="H1043" s="3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</row>
    <row r="1044" spans="2:22" s="6" customFormat="1" x14ac:dyDescent="0.2">
      <c r="B1044" s="4"/>
      <c r="C1044" s="5"/>
      <c r="D1044" s="5"/>
      <c r="E1044" s="4"/>
      <c r="F1044" s="4"/>
      <c r="G1044" s="4"/>
      <c r="H1044" s="3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</row>
    <row r="1045" spans="2:22" s="6" customFormat="1" x14ac:dyDescent="0.2">
      <c r="B1045" s="4"/>
      <c r="C1045" s="5"/>
      <c r="D1045" s="5"/>
      <c r="E1045" s="4"/>
      <c r="F1045" s="4"/>
      <c r="G1045" s="4"/>
      <c r="H1045" s="3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</row>
    <row r="1046" spans="2:22" s="6" customFormat="1" x14ac:dyDescent="0.2">
      <c r="B1046" s="4"/>
      <c r="C1046" s="5"/>
      <c r="D1046" s="5"/>
      <c r="E1046" s="4"/>
      <c r="F1046" s="4"/>
      <c r="G1046" s="4"/>
      <c r="H1046" s="3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</row>
    <row r="1047" spans="2:22" s="6" customFormat="1" x14ac:dyDescent="0.2">
      <c r="B1047" s="4"/>
      <c r="C1047" s="5"/>
      <c r="D1047" s="5"/>
      <c r="E1047" s="4"/>
      <c r="F1047" s="4"/>
      <c r="G1047" s="4"/>
      <c r="H1047" s="3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</row>
    <row r="1048" spans="2:22" s="6" customFormat="1" x14ac:dyDescent="0.2">
      <c r="B1048" s="4"/>
      <c r="C1048" s="5"/>
      <c r="D1048" s="5"/>
      <c r="E1048" s="4"/>
      <c r="F1048" s="4"/>
      <c r="G1048" s="4"/>
      <c r="H1048" s="3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</row>
    <row r="1049" spans="2:22" s="6" customFormat="1" x14ac:dyDescent="0.2">
      <c r="B1049" s="4"/>
      <c r="C1049" s="5"/>
      <c r="D1049" s="5"/>
      <c r="E1049" s="4"/>
      <c r="F1049" s="4"/>
      <c r="G1049" s="4"/>
      <c r="H1049" s="3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</row>
    <row r="1050" spans="2:22" s="6" customFormat="1" x14ac:dyDescent="0.2">
      <c r="B1050" s="4"/>
      <c r="C1050" s="5"/>
      <c r="D1050" s="5"/>
      <c r="E1050" s="4"/>
      <c r="F1050" s="4"/>
      <c r="G1050" s="4"/>
      <c r="H1050" s="3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</row>
    <row r="1051" spans="2:22" s="6" customFormat="1" x14ac:dyDescent="0.2">
      <c r="B1051" s="4"/>
      <c r="C1051" s="5"/>
      <c r="D1051" s="5"/>
      <c r="E1051" s="4"/>
      <c r="F1051" s="4"/>
      <c r="G1051" s="4"/>
      <c r="H1051" s="3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</row>
    <row r="1052" spans="2:22" s="6" customFormat="1" x14ac:dyDescent="0.2">
      <c r="B1052" s="4"/>
      <c r="C1052" s="5"/>
      <c r="D1052" s="5"/>
      <c r="E1052" s="4"/>
      <c r="F1052" s="4"/>
      <c r="G1052" s="4"/>
      <c r="H1052" s="3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</row>
    <row r="1053" spans="2:22" s="6" customFormat="1" x14ac:dyDescent="0.2">
      <c r="B1053" s="4"/>
      <c r="C1053" s="5"/>
      <c r="D1053" s="5"/>
      <c r="E1053" s="4"/>
      <c r="F1053" s="4"/>
      <c r="G1053" s="4"/>
      <c r="H1053" s="3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</row>
    <row r="1054" spans="2:22" s="6" customFormat="1" x14ac:dyDescent="0.2">
      <c r="B1054" s="4"/>
      <c r="C1054" s="5"/>
      <c r="D1054" s="5"/>
      <c r="E1054" s="4"/>
      <c r="F1054" s="4"/>
      <c r="G1054" s="4"/>
      <c r="H1054" s="3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</row>
    <row r="1055" spans="2:22" s="6" customFormat="1" x14ac:dyDescent="0.2">
      <c r="B1055" s="4"/>
      <c r="C1055" s="5"/>
      <c r="D1055" s="5"/>
      <c r="E1055" s="4"/>
      <c r="F1055" s="4"/>
      <c r="G1055" s="4"/>
      <c r="H1055" s="3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</row>
    <row r="1056" spans="2:22" s="6" customFormat="1" x14ac:dyDescent="0.2">
      <c r="B1056" s="4"/>
      <c r="C1056" s="5"/>
      <c r="D1056" s="5"/>
      <c r="E1056" s="4"/>
      <c r="F1056" s="4"/>
      <c r="G1056" s="4"/>
      <c r="H1056" s="3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</row>
    <row r="1057" spans="1:22" s="6" customFormat="1" x14ac:dyDescent="0.2">
      <c r="B1057" s="4"/>
      <c r="C1057" s="5"/>
      <c r="D1057" s="5"/>
      <c r="E1057" s="4"/>
      <c r="F1057" s="4"/>
      <c r="G1057" s="4"/>
      <c r="H1057" s="3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</row>
    <row r="1058" spans="1:22" s="6" customFormat="1" x14ac:dyDescent="0.2">
      <c r="B1058" s="4"/>
      <c r="C1058" s="5"/>
      <c r="D1058" s="5"/>
      <c r="E1058" s="4"/>
      <c r="F1058" s="4"/>
      <c r="G1058" s="4"/>
      <c r="H1058" s="3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</row>
    <row r="1059" spans="1:22" s="6" customFormat="1" x14ac:dyDescent="0.2">
      <c r="B1059" s="4"/>
      <c r="C1059" s="5"/>
      <c r="D1059" s="5"/>
      <c r="E1059" s="4"/>
      <c r="F1059" s="4"/>
      <c r="G1059" s="4"/>
      <c r="H1059" s="3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</row>
    <row r="1060" spans="1:22" s="6" customFormat="1" x14ac:dyDescent="0.2">
      <c r="B1060" s="4"/>
      <c r="C1060" s="5"/>
      <c r="D1060" s="5"/>
      <c r="E1060" s="4"/>
      <c r="F1060" s="4"/>
      <c r="G1060" s="4"/>
      <c r="H1060" s="3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</row>
    <row r="1061" spans="1:22" s="6" customFormat="1" x14ac:dyDescent="0.2">
      <c r="B1061" s="4"/>
      <c r="C1061" s="5"/>
      <c r="D1061" s="5"/>
      <c r="E1061" s="4"/>
      <c r="F1061" s="4"/>
      <c r="G1061" s="4"/>
      <c r="H1061" s="3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</row>
    <row r="1062" spans="1:22" s="6" customFormat="1" x14ac:dyDescent="0.2">
      <c r="B1062" s="4"/>
      <c r="C1062" s="5"/>
      <c r="D1062" s="5"/>
      <c r="E1062" s="4"/>
      <c r="F1062" s="4"/>
      <c r="G1062" s="4"/>
      <c r="H1062" s="3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</row>
    <row r="1063" spans="1:22" s="6" customFormat="1" x14ac:dyDescent="0.2">
      <c r="B1063" s="4"/>
      <c r="C1063" s="5"/>
      <c r="D1063" s="5"/>
      <c r="E1063" s="4"/>
      <c r="F1063" s="4"/>
      <c r="G1063" s="4"/>
      <c r="H1063" s="3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</row>
    <row r="1064" spans="1:22" s="6" customFormat="1" x14ac:dyDescent="0.2">
      <c r="A1064" s="4"/>
      <c r="B1064" s="4"/>
      <c r="C1064" s="5"/>
      <c r="D1064" s="5"/>
      <c r="E1064" s="4"/>
      <c r="F1064" s="4"/>
      <c r="G1064" s="4"/>
      <c r="H1064" s="3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</row>
    <row r="1065" spans="1:22" s="6" customFormat="1" x14ac:dyDescent="0.2">
      <c r="A1065" s="4"/>
      <c r="B1065" s="4"/>
      <c r="C1065" s="5"/>
      <c r="D1065" s="5"/>
      <c r="E1065" s="4"/>
      <c r="F1065" s="4"/>
      <c r="G1065" s="4"/>
      <c r="H1065" s="3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</row>
    <row r="1066" spans="1:22" s="6" customFormat="1" x14ac:dyDescent="0.2">
      <c r="A1066" s="4"/>
      <c r="B1066" s="4"/>
      <c r="C1066" s="5"/>
      <c r="D1066" s="5"/>
      <c r="E1066" s="4"/>
      <c r="F1066" s="4"/>
      <c r="G1066" s="4"/>
      <c r="H1066" s="3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</row>
    <row r="1067" spans="1:22" s="6" customFormat="1" x14ac:dyDescent="0.2">
      <c r="A1067" s="4"/>
      <c r="B1067" s="4"/>
      <c r="C1067" s="5"/>
      <c r="D1067" s="5"/>
      <c r="E1067" s="4"/>
      <c r="F1067" s="4"/>
      <c r="G1067" s="4"/>
      <c r="H1067" s="3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</row>
    <row r="1068" spans="1:22" s="6" customFormat="1" x14ac:dyDescent="0.2">
      <c r="A1068" s="4"/>
      <c r="B1068" s="4"/>
      <c r="C1068" s="5"/>
      <c r="D1068" s="5"/>
      <c r="E1068" s="4"/>
      <c r="F1068" s="4"/>
      <c r="G1068" s="4"/>
      <c r="H1068" s="3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</row>
    <row r="1069" spans="1:22" s="6" customFormat="1" x14ac:dyDescent="0.2">
      <c r="A1069" s="4"/>
      <c r="B1069" s="4"/>
      <c r="C1069" s="5"/>
      <c r="D1069" s="5"/>
      <c r="E1069" s="4"/>
      <c r="F1069" s="4"/>
      <c r="G1069" s="4"/>
      <c r="H1069" s="3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</row>
    <row r="1070" spans="1:22" s="6" customFormat="1" x14ac:dyDescent="0.2">
      <c r="A1070" s="4"/>
      <c r="B1070" s="4"/>
      <c r="C1070" s="5"/>
      <c r="D1070" s="5"/>
      <c r="E1070" s="4"/>
      <c r="F1070" s="4"/>
      <c r="G1070" s="4"/>
      <c r="H1070" s="3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</row>
    <row r="1071" spans="1:22" s="6" customFormat="1" x14ac:dyDescent="0.2">
      <c r="A1071" s="4"/>
      <c r="B1071" s="4"/>
      <c r="C1071" s="5"/>
      <c r="D1071" s="5"/>
      <c r="E1071" s="4"/>
      <c r="F1071" s="4"/>
      <c r="G1071" s="4"/>
      <c r="H1071" s="3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</row>
    <row r="1072" spans="1:22" s="6" customFormat="1" x14ac:dyDescent="0.2">
      <c r="A1072" s="4"/>
      <c r="B1072" s="4"/>
      <c r="C1072" s="5"/>
      <c r="D1072" s="5"/>
      <c r="E1072" s="4"/>
      <c r="F1072" s="4"/>
      <c r="G1072" s="4"/>
      <c r="H1072" s="3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</row>
    <row r="1073" spans="1:22" s="6" customFormat="1" x14ac:dyDescent="0.2">
      <c r="A1073" s="4"/>
      <c r="B1073" s="4"/>
      <c r="C1073" s="5"/>
      <c r="D1073" s="5"/>
      <c r="E1073" s="4"/>
      <c r="F1073" s="4"/>
      <c r="G1073" s="4"/>
      <c r="H1073" s="3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</row>
    <row r="1074" spans="1:22" s="6" customFormat="1" x14ac:dyDescent="0.2">
      <c r="A1074" s="4"/>
      <c r="B1074" s="4"/>
      <c r="C1074" s="5"/>
      <c r="D1074" s="5"/>
      <c r="E1074" s="4"/>
      <c r="F1074" s="4"/>
      <c r="G1074" s="4"/>
      <c r="H1074" s="3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</row>
    <row r="1075" spans="1:22" s="6" customFormat="1" x14ac:dyDescent="0.2">
      <c r="A1075" s="4"/>
      <c r="B1075" s="4"/>
      <c r="C1075" s="5"/>
      <c r="D1075" s="5"/>
      <c r="E1075" s="4"/>
      <c r="F1075" s="4"/>
      <c r="G1075" s="4"/>
      <c r="H1075" s="3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</row>
    <row r="1076" spans="1:22" s="6" customFormat="1" x14ac:dyDescent="0.2">
      <c r="A1076" s="4"/>
      <c r="B1076" s="4"/>
      <c r="C1076" s="5"/>
      <c r="D1076" s="5"/>
      <c r="E1076" s="4"/>
      <c r="F1076" s="4"/>
      <c r="G1076" s="4"/>
      <c r="H1076" s="3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</row>
    <row r="1077" spans="1:22" s="6" customFormat="1" ht="12.75" customHeight="1" x14ac:dyDescent="0.2">
      <c r="A1077" s="4"/>
      <c r="B1077" s="4"/>
      <c r="C1077" s="5"/>
      <c r="D1077" s="5"/>
      <c r="E1077" s="4"/>
      <c r="F1077" s="4"/>
      <c r="G1077" s="4"/>
      <c r="H1077" s="3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</row>
    <row r="1078" spans="1:22" s="6" customFormat="1" x14ac:dyDescent="0.2">
      <c r="A1078" s="4"/>
      <c r="B1078" s="4"/>
      <c r="C1078" s="5"/>
      <c r="D1078" s="5"/>
      <c r="E1078" s="4"/>
      <c r="F1078" s="4"/>
      <c r="G1078" s="4"/>
      <c r="H1078" s="3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2"/>
      <c r="T1078" s="2"/>
      <c r="U1078" s="2"/>
      <c r="V1078" s="2"/>
    </row>
    <row r="1079" spans="1:22" s="6" customFormat="1" x14ac:dyDescent="0.2">
      <c r="A1079" s="4"/>
      <c r="B1079" s="4"/>
      <c r="C1079" s="5"/>
      <c r="D1079" s="5"/>
      <c r="E1079" s="4"/>
      <c r="F1079" s="4"/>
      <c r="G1079" s="4"/>
      <c r="H1079" s="3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</row>
    <row r="1080" spans="1:22" s="6" customFormat="1" x14ac:dyDescent="0.2">
      <c r="A1080" s="4"/>
      <c r="B1080" s="4"/>
      <c r="C1080" s="5"/>
      <c r="D1080" s="5"/>
      <c r="E1080" s="4"/>
      <c r="F1080" s="4"/>
      <c r="G1080" s="4"/>
      <c r="H1080" s="3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</row>
    <row r="1081" spans="1:22" s="6" customFormat="1" x14ac:dyDescent="0.2">
      <c r="A1081" s="4"/>
      <c r="B1081" s="4"/>
      <c r="C1081" s="5"/>
      <c r="D1081" s="5"/>
      <c r="E1081" s="4"/>
      <c r="F1081" s="4"/>
      <c r="G1081" s="4"/>
      <c r="H1081" s="3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</row>
    <row r="1082" spans="1:22" s="6" customFormat="1" x14ac:dyDescent="0.2">
      <c r="A1082" s="4"/>
      <c r="B1082" s="4"/>
      <c r="C1082" s="5"/>
      <c r="D1082" s="5"/>
      <c r="E1082" s="4"/>
      <c r="F1082" s="4"/>
      <c r="G1082" s="4"/>
      <c r="H1082" s="3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</row>
    <row r="1083" spans="1:22" s="6" customFormat="1" x14ac:dyDescent="0.2">
      <c r="A1083" s="4"/>
      <c r="B1083" s="4"/>
      <c r="C1083" s="5"/>
      <c r="D1083" s="5"/>
      <c r="E1083" s="4"/>
      <c r="F1083" s="4"/>
      <c r="G1083" s="4"/>
      <c r="H1083" s="3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</row>
    <row r="1084" spans="1:22" s="6" customFormat="1" x14ac:dyDescent="0.2">
      <c r="A1084" s="4"/>
      <c r="B1084" s="4"/>
      <c r="C1084" s="5"/>
      <c r="D1084" s="5"/>
      <c r="E1084" s="4"/>
      <c r="F1084" s="4"/>
      <c r="G1084" s="4"/>
      <c r="H1084" s="3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</row>
    <row r="1085" spans="1:22" s="6" customFormat="1" x14ac:dyDescent="0.2">
      <c r="A1085" s="4"/>
      <c r="B1085" s="4"/>
      <c r="C1085" s="5"/>
      <c r="D1085" s="5"/>
      <c r="E1085" s="4"/>
      <c r="F1085" s="4"/>
      <c r="G1085" s="4"/>
      <c r="H1085" s="3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</row>
    <row r="1086" spans="1:22" s="6" customFormat="1" x14ac:dyDescent="0.2">
      <c r="A1086" s="4"/>
      <c r="B1086" s="4"/>
      <c r="C1086" s="5"/>
      <c r="D1086" s="5"/>
      <c r="E1086" s="4"/>
      <c r="F1086" s="4"/>
      <c r="G1086" s="4"/>
      <c r="H1086" s="3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</row>
    <row r="1087" spans="1:22" s="6" customFormat="1" x14ac:dyDescent="0.2">
      <c r="A1087" s="4"/>
      <c r="B1087" s="4"/>
      <c r="C1087" s="5"/>
      <c r="D1087" s="5"/>
      <c r="E1087" s="4"/>
      <c r="F1087" s="4"/>
      <c r="G1087" s="4"/>
      <c r="H1087" s="3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</row>
    <row r="1088" spans="1:22" s="6" customFormat="1" x14ac:dyDescent="0.2">
      <c r="A1088" s="4"/>
      <c r="B1088" s="4"/>
      <c r="C1088" s="5"/>
      <c r="D1088" s="5"/>
      <c r="E1088" s="4"/>
      <c r="F1088" s="4"/>
      <c r="G1088" s="4"/>
      <c r="H1088" s="3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</row>
    <row r="1089" spans="1:22" s="6" customFormat="1" x14ac:dyDescent="0.2">
      <c r="A1089" s="4"/>
      <c r="B1089" s="4"/>
      <c r="C1089" s="5"/>
      <c r="D1089" s="5"/>
      <c r="E1089" s="4"/>
      <c r="F1089" s="4"/>
      <c r="G1089" s="4"/>
      <c r="H1089" s="3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</row>
    <row r="1090" spans="1:22" s="6" customFormat="1" x14ac:dyDescent="0.2">
      <c r="A1090" s="4"/>
      <c r="B1090" s="4"/>
      <c r="C1090" s="5"/>
      <c r="D1090" s="5"/>
      <c r="E1090" s="4"/>
      <c r="F1090" s="4"/>
      <c r="G1090" s="4"/>
      <c r="H1090" s="3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</row>
    <row r="1091" spans="1:22" s="6" customFormat="1" x14ac:dyDescent="0.2">
      <c r="A1091" s="4"/>
      <c r="B1091" s="4"/>
      <c r="C1091" s="5"/>
      <c r="D1091" s="5"/>
      <c r="E1091" s="4"/>
      <c r="F1091" s="4"/>
      <c r="G1091" s="4"/>
      <c r="H1091" s="3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</row>
    <row r="1092" spans="1:22" s="6" customFormat="1" x14ac:dyDescent="0.2">
      <c r="A1092" s="4"/>
      <c r="B1092" s="4"/>
      <c r="C1092" s="5"/>
      <c r="D1092" s="5"/>
      <c r="E1092" s="4"/>
      <c r="F1092" s="4"/>
      <c r="G1092" s="4"/>
      <c r="H1092" s="3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</row>
    <row r="1093" spans="1:22" s="6" customFormat="1" x14ac:dyDescent="0.2">
      <c r="A1093" s="4"/>
      <c r="B1093" s="4"/>
      <c r="C1093" s="5"/>
      <c r="D1093" s="5"/>
      <c r="E1093" s="4"/>
      <c r="F1093" s="4"/>
      <c r="G1093" s="4"/>
      <c r="H1093" s="3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</row>
    <row r="1094" spans="1:22" s="6" customFormat="1" x14ac:dyDescent="0.2">
      <c r="A1094" s="4"/>
      <c r="B1094" s="4"/>
      <c r="C1094" s="5"/>
      <c r="D1094" s="5"/>
      <c r="E1094" s="4"/>
      <c r="F1094" s="4"/>
      <c r="G1094" s="4"/>
      <c r="H1094" s="3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</row>
    <row r="1095" spans="1:22" s="6" customFormat="1" x14ac:dyDescent="0.2">
      <c r="A1095" s="4"/>
      <c r="B1095" s="4"/>
      <c r="C1095" s="5"/>
      <c r="D1095" s="5"/>
      <c r="E1095" s="4"/>
      <c r="F1095" s="4"/>
      <c r="G1095" s="4"/>
      <c r="H1095" s="3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</row>
    <row r="1096" spans="1:22" s="6" customFormat="1" x14ac:dyDescent="0.2">
      <c r="A1096" s="4"/>
      <c r="B1096" s="4"/>
      <c r="C1096" s="5"/>
      <c r="D1096" s="5"/>
      <c r="E1096" s="4"/>
      <c r="F1096" s="4"/>
      <c r="G1096" s="4"/>
      <c r="H1096" s="3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</row>
    <row r="1097" spans="1:22" s="6" customFormat="1" x14ac:dyDescent="0.2">
      <c r="A1097" s="4"/>
      <c r="B1097" s="4"/>
      <c r="C1097" s="5"/>
      <c r="D1097" s="5"/>
      <c r="E1097" s="4"/>
      <c r="F1097" s="4"/>
      <c r="G1097" s="4"/>
      <c r="H1097" s="3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</row>
    <row r="1098" spans="1:22" s="6" customFormat="1" x14ac:dyDescent="0.2">
      <c r="A1098" s="4"/>
      <c r="B1098" s="4"/>
      <c r="C1098" s="5"/>
      <c r="D1098" s="5"/>
      <c r="E1098" s="4"/>
      <c r="F1098" s="4"/>
      <c r="G1098" s="4"/>
      <c r="H1098" s="3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</row>
    <row r="1099" spans="1:22" s="6" customFormat="1" x14ac:dyDescent="0.2">
      <c r="A1099" s="4"/>
      <c r="B1099" s="4"/>
      <c r="C1099" s="5"/>
      <c r="D1099" s="5"/>
      <c r="E1099" s="4"/>
      <c r="F1099" s="4"/>
      <c r="G1099" s="4"/>
      <c r="H1099" s="3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</row>
    <row r="1100" spans="1:22" s="6" customFormat="1" x14ac:dyDescent="0.2">
      <c r="A1100" s="4"/>
      <c r="B1100" s="4"/>
      <c r="C1100" s="5"/>
      <c r="D1100" s="5"/>
      <c r="E1100" s="4"/>
      <c r="F1100" s="4"/>
      <c r="G1100" s="4"/>
      <c r="H1100" s="3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</row>
    <row r="1101" spans="1:22" s="6" customFormat="1" x14ac:dyDescent="0.2">
      <c r="A1101" s="4"/>
      <c r="B1101" s="4"/>
      <c r="C1101" s="5"/>
      <c r="D1101" s="5"/>
      <c r="E1101" s="4"/>
      <c r="F1101" s="4"/>
      <c r="G1101" s="4"/>
      <c r="H1101" s="3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</row>
    <row r="1102" spans="1:22" s="6" customFormat="1" x14ac:dyDescent="0.2">
      <c r="A1102" s="4"/>
      <c r="B1102" s="4"/>
      <c r="C1102" s="5"/>
      <c r="D1102" s="5"/>
      <c r="E1102" s="4"/>
      <c r="F1102" s="4"/>
      <c r="G1102" s="4"/>
      <c r="H1102" s="3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</row>
    <row r="1103" spans="1:22" s="6" customFormat="1" x14ac:dyDescent="0.2">
      <c r="A1103" s="4"/>
      <c r="B1103" s="4"/>
      <c r="C1103" s="5"/>
      <c r="D1103" s="5"/>
      <c r="E1103" s="4"/>
      <c r="F1103" s="4"/>
      <c r="G1103" s="4"/>
      <c r="H1103" s="3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</row>
    <row r="1104" spans="1:22" s="6" customFormat="1" x14ac:dyDescent="0.2">
      <c r="A1104" s="4"/>
      <c r="B1104" s="4"/>
      <c r="C1104" s="5"/>
      <c r="D1104" s="5"/>
      <c r="E1104" s="4"/>
      <c r="F1104" s="4"/>
      <c r="G1104" s="4"/>
      <c r="H1104" s="3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</row>
    <row r="1105" spans="1:22" s="6" customFormat="1" x14ac:dyDescent="0.2">
      <c r="A1105" s="4"/>
      <c r="B1105" s="4"/>
      <c r="C1105" s="5"/>
      <c r="D1105" s="5"/>
      <c r="E1105" s="4"/>
      <c r="F1105" s="4"/>
      <c r="G1105" s="4"/>
      <c r="H1105" s="3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</row>
    <row r="1106" spans="1:22" s="6" customFormat="1" x14ac:dyDescent="0.2">
      <c r="A1106" s="4"/>
      <c r="B1106" s="4"/>
      <c r="C1106" s="5"/>
      <c r="D1106" s="5"/>
      <c r="E1106" s="4"/>
      <c r="F1106" s="4"/>
      <c r="G1106" s="4"/>
      <c r="H1106" s="3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</row>
    <row r="1107" spans="1:22" s="6" customFormat="1" x14ac:dyDescent="0.2">
      <c r="A1107" s="4"/>
      <c r="B1107" s="4"/>
      <c r="C1107" s="5"/>
      <c r="D1107" s="5"/>
      <c r="E1107" s="4"/>
      <c r="F1107" s="4"/>
      <c r="G1107" s="4"/>
      <c r="H1107" s="3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</row>
    <row r="1108" spans="1:22" s="6" customFormat="1" x14ac:dyDescent="0.2">
      <c r="A1108" s="4"/>
      <c r="B1108" s="4"/>
      <c r="C1108" s="5"/>
      <c r="D1108" s="5"/>
      <c r="E1108" s="4"/>
      <c r="F1108" s="4"/>
      <c r="G1108" s="4"/>
      <c r="H1108" s="3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</row>
    <row r="1109" spans="1:22" s="6" customFormat="1" x14ac:dyDescent="0.2">
      <c r="A1109" s="4"/>
      <c r="B1109" s="4"/>
      <c r="C1109" s="5"/>
      <c r="D1109" s="5"/>
      <c r="E1109" s="4"/>
      <c r="F1109" s="4"/>
      <c r="G1109" s="4"/>
      <c r="H1109" s="3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</row>
    <row r="1110" spans="1:22" s="6" customFormat="1" x14ac:dyDescent="0.2">
      <c r="A1110" s="4"/>
      <c r="B1110" s="4"/>
      <c r="C1110" s="5"/>
      <c r="D1110" s="5"/>
      <c r="E1110" s="4"/>
      <c r="F1110" s="4"/>
      <c r="G1110" s="4"/>
      <c r="H1110" s="3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</row>
    <row r="1111" spans="1:22" s="6" customFormat="1" x14ac:dyDescent="0.2">
      <c r="A1111" s="4"/>
      <c r="B1111" s="4"/>
      <c r="C1111" s="5"/>
      <c r="D1111" s="5"/>
      <c r="E1111" s="4"/>
      <c r="F1111" s="4"/>
      <c r="G1111" s="4"/>
      <c r="H1111" s="3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</row>
    <row r="1112" spans="1:22" s="6" customFormat="1" x14ac:dyDescent="0.2">
      <c r="A1112" s="4"/>
      <c r="B1112" s="4"/>
      <c r="C1112" s="5"/>
      <c r="D1112" s="5"/>
      <c r="E1112" s="4"/>
      <c r="F1112" s="4"/>
      <c r="G1112" s="4"/>
      <c r="H1112" s="3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</row>
    <row r="1113" spans="1:22" s="6" customFormat="1" x14ac:dyDescent="0.2">
      <c r="A1113" s="4"/>
      <c r="B1113" s="4"/>
      <c r="C1113" s="5"/>
      <c r="D1113" s="5"/>
      <c r="E1113" s="4"/>
      <c r="F1113" s="4"/>
      <c r="G1113" s="4"/>
      <c r="H1113" s="3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</row>
    <row r="1114" spans="1:22" s="6" customFormat="1" x14ac:dyDescent="0.2">
      <c r="A1114" s="4"/>
      <c r="B1114" s="4"/>
      <c r="C1114" s="5"/>
      <c r="D1114" s="5"/>
      <c r="E1114" s="4"/>
      <c r="F1114" s="4"/>
      <c r="G1114" s="4"/>
      <c r="H1114" s="3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</row>
    <row r="1115" spans="1:22" s="6" customFormat="1" x14ac:dyDescent="0.2">
      <c r="A1115" s="4"/>
      <c r="B1115" s="4"/>
      <c r="C1115" s="5"/>
      <c r="D1115" s="5"/>
      <c r="E1115" s="4"/>
      <c r="F1115" s="4"/>
      <c r="G1115" s="4"/>
      <c r="H1115" s="3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</row>
    <row r="1116" spans="1:22" s="6" customFormat="1" x14ac:dyDescent="0.2">
      <c r="A1116" s="4"/>
      <c r="B1116" s="4"/>
      <c r="C1116" s="5"/>
      <c r="D1116" s="5"/>
      <c r="E1116" s="4"/>
      <c r="F1116" s="4"/>
      <c r="G1116" s="4"/>
      <c r="H1116" s="3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</row>
    <row r="1117" spans="1:22" s="6" customFormat="1" x14ac:dyDescent="0.2">
      <c r="A1117" s="4"/>
      <c r="B1117" s="4"/>
      <c r="C1117" s="5"/>
      <c r="D1117" s="5"/>
      <c r="E1117" s="4"/>
      <c r="F1117" s="4"/>
      <c r="G1117" s="4"/>
      <c r="H1117" s="3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</row>
    <row r="1128" spans="3:22" s="4" customFormat="1" x14ac:dyDescent="0.2">
      <c r="C1128" s="5"/>
      <c r="D1128" s="5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3:22" s="4" customFormat="1" x14ac:dyDescent="0.2">
      <c r="C1129" s="5"/>
      <c r="D1129" s="5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3:22" s="4" customFormat="1" x14ac:dyDescent="0.2">
      <c r="C1130" s="5"/>
      <c r="D1130" s="5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3:22" s="4" customFormat="1" x14ac:dyDescent="0.2">
      <c r="C1131" s="5"/>
      <c r="D1131" s="5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3:22" s="4" customFormat="1" x14ac:dyDescent="0.2">
      <c r="C1132" s="5"/>
      <c r="D1132" s="5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3:22" s="4" customFormat="1" x14ac:dyDescent="0.2">
      <c r="C1133" s="5"/>
      <c r="D1133" s="5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3:22" s="4" customFormat="1" x14ac:dyDescent="0.2">
      <c r="C1134" s="5"/>
      <c r="D1134" s="5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5" spans="3:22" s="4" customFormat="1" x14ac:dyDescent="0.2">
      <c r="C1135" s="5"/>
      <c r="D1135" s="5"/>
      <c r="H1135" s="3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</row>
    <row r="1136" spans="3:22" s="4" customFormat="1" x14ac:dyDescent="0.2">
      <c r="C1136" s="5"/>
      <c r="D1136" s="5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3:22" s="4" customFormat="1" x14ac:dyDescent="0.2">
      <c r="C1137" s="5"/>
      <c r="D1137" s="5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</row>
  </sheetData>
  <autoFilter ref="A17:W515" xr:uid="{338D2D23-B859-4B57-BB34-E3D7C4EB7916}"/>
  <sortState xmlns:xlrd2="http://schemas.microsoft.com/office/spreadsheetml/2017/richdata2" ref="A18:V514">
    <sortCondition ref="A18:A514"/>
  </sortState>
  <mergeCells count="22"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  <mergeCell ref="T15:T16"/>
    <mergeCell ref="U15:U16"/>
    <mergeCell ref="J14:J16"/>
    <mergeCell ref="K14:K16"/>
    <mergeCell ref="L14:R14"/>
    <mergeCell ref="T14:U14"/>
  </mergeCells>
  <pageMargins left="0.23622047244094491" right="0.23622047244094491" top="0.74803149606299213" bottom="0.74803149606299213" header="0.31496062992125984" footer="0.31496062992125984"/>
  <pageSetup paperSize="5" scale="2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NOVIEMBRE 2024</vt:lpstr>
      <vt:lpstr>'NOVIEMBRE 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Felix Alexander Barrera Cuevas</cp:lastModifiedBy>
  <cp:lastPrinted>2024-10-08T13:51:35Z</cp:lastPrinted>
  <dcterms:created xsi:type="dcterms:W3CDTF">2023-07-03T17:07:36Z</dcterms:created>
  <dcterms:modified xsi:type="dcterms:W3CDTF">2024-12-09T12:09:57Z</dcterms:modified>
</cp:coreProperties>
</file>